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745" windowHeight="10920" tabRatio="742"/>
  </bookViews>
  <sheets>
    <sheet name="Zał. nr 5 do swiz " sheetId="4" r:id="rId1"/>
  </sheets>
  <definedNames>
    <definedName name="_xlnm.Print_Area" localSheetId="0">'Zał. nr 5 do swiz '!$B$1:$P$115</definedName>
  </definedNames>
  <calcPr calcId="152511"/>
  <customWorkbookViews>
    <customWorkbookView name="Załącznik nr 5" guid="{6591686A-2DBD-42A4-A76F-04912167FBED}" xWindow="-1" yWindow="-1" windowWidth="1282" windowHeight="986" tabRatio="742" activeSheetId="4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4"/>
  <c r="D99"/>
  <c r="M99" l="1"/>
  <c r="L99"/>
  <c r="K99"/>
  <c r="J99"/>
  <c r="I99"/>
  <c r="I96"/>
  <c r="K96"/>
  <c r="J96"/>
  <c r="F61" l="1"/>
  <c r="N30"/>
  <c r="N27"/>
  <c r="O27" s="1"/>
  <c r="N28"/>
  <c r="O28" s="1"/>
  <c r="N29"/>
  <c r="N26"/>
  <c r="O26" s="1"/>
  <c r="N6"/>
  <c r="N7"/>
  <c r="N8"/>
  <c r="N9"/>
  <c r="N10"/>
  <c r="N11"/>
  <c r="N12"/>
  <c r="N13"/>
  <c r="N14"/>
  <c r="N15"/>
  <c r="N16"/>
  <c r="N17"/>
  <c r="N18"/>
  <c r="N19"/>
  <c r="N20"/>
  <c r="N21"/>
  <c r="N22"/>
  <c r="N5"/>
  <c r="N23"/>
  <c r="P28" l="1"/>
  <c r="P27"/>
  <c r="O29"/>
  <c r="P29" s="1"/>
  <c r="O30"/>
  <c r="P30" s="1"/>
  <c r="P26"/>
  <c r="I97" l="1"/>
  <c r="J97" l="1"/>
  <c r="F91"/>
  <c r="I98" s="1"/>
  <c r="J98" s="1"/>
  <c r="F31" l="1"/>
  <c r="N96" l="1"/>
  <c r="N89"/>
  <c r="O89" s="1"/>
  <c r="P89" s="1"/>
  <c r="N88"/>
  <c r="O88" s="1"/>
  <c r="P88" s="1"/>
  <c r="N87"/>
  <c r="N86"/>
  <c r="N82"/>
  <c r="N81"/>
  <c r="O81" s="1"/>
  <c r="P81" s="1"/>
  <c r="N80"/>
  <c r="O80" s="1"/>
  <c r="N79"/>
  <c r="N78"/>
  <c r="N77"/>
  <c r="O77" s="1"/>
  <c r="P77" s="1"/>
  <c r="N76"/>
  <c r="O76" s="1"/>
  <c r="N75"/>
  <c r="N74"/>
  <c r="O74" s="1"/>
  <c r="P74" s="1"/>
  <c r="N73"/>
  <c r="O73" s="1"/>
  <c r="N72"/>
  <c r="O72" s="1"/>
  <c r="N71"/>
  <c r="N70"/>
  <c r="O70" s="1"/>
  <c r="P70" s="1"/>
  <c r="N69"/>
  <c r="N68"/>
  <c r="N67"/>
  <c r="N66"/>
  <c r="O66" s="1"/>
  <c r="P66" s="1"/>
  <c r="N65"/>
  <c r="N59"/>
  <c r="O59" s="1"/>
  <c r="P59" s="1"/>
  <c r="N58"/>
  <c r="O58" s="1"/>
  <c r="P58" s="1"/>
  <c r="N57"/>
  <c r="N56"/>
  <c r="N52"/>
  <c r="O52" s="1"/>
  <c r="N51"/>
  <c r="O51" s="1"/>
  <c r="P51" s="1"/>
  <c r="N50"/>
  <c r="O50" s="1"/>
  <c r="P50" s="1"/>
  <c r="N49"/>
  <c r="N48"/>
  <c r="O48" s="1"/>
  <c r="N47"/>
  <c r="O47" s="1"/>
  <c r="P47" s="1"/>
  <c r="N46"/>
  <c r="O46" s="1"/>
  <c r="N45"/>
  <c r="N44"/>
  <c r="O44" s="1"/>
  <c r="N43"/>
  <c r="O43" s="1"/>
  <c r="P43" s="1"/>
  <c r="N42"/>
  <c r="N41"/>
  <c r="N40"/>
  <c r="O40" s="1"/>
  <c r="N39"/>
  <c r="O39" s="1"/>
  <c r="P39" s="1"/>
  <c r="N38"/>
  <c r="O38" s="1"/>
  <c r="N37"/>
  <c r="N36"/>
  <c r="O36" s="1"/>
  <c r="N35"/>
  <c r="O8"/>
  <c r="P8" s="1"/>
  <c r="O9"/>
  <c r="P9" s="1"/>
  <c r="O13"/>
  <c r="P13" s="1"/>
  <c r="O17"/>
  <c r="P17" s="1"/>
  <c r="O21"/>
  <c r="P21" s="1"/>
  <c r="O65" l="1"/>
  <c r="O35"/>
  <c r="P73"/>
  <c r="O20"/>
  <c r="P20" s="1"/>
  <c r="O12"/>
  <c r="P12" s="1"/>
  <c r="O5"/>
  <c r="P5" s="1"/>
  <c r="O16"/>
  <c r="P16" s="1"/>
  <c r="O19"/>
  <c r="P19" s="1"/>
  <c r="O15"/>
  <c r="P15" s="1"/>
  <c r="O11"/>
  <c r="P11" s="1"/>
  <c r="O7"/>
  <c r="P7" s="1"/>
  <c r="P36"/>
  <c r="P44"/>
  <c r="P52"/>
  <c r="O69"/>
  <c r="P69" s="1"/>
  <c r="P72"/>
  <c r="P80"/>
  <c r="P38"/>
  <c r="P46"/>
  <c r="O22"/>
  <c r="P22" s="1"/>
  <c r="O18"/>
  <c r="P18" s="1"/>
  <c r="O14"/>
  <c r="P14" s="1"/>
  <c r="O10"/>
  <c r="P10" s="1"/>
  <c r="O6"/>
  <c r="P6" s="1"/>
  <c r="P76"/>
  <c r="P40"/>
  <c r="O42"/>
  <c r="P42" s="1"/>
  <c r="P48"/>
  <c r="O68"/>
  <c r="P68" s="1"/>
  <c r="O67"/>
  <c r="P67" s="1"/>
  <c r="O71"/>
  <c r="P71" s="1"/>
  <c r="O75"/>
  <c r="P75" s="1"/>
  <c r="O79"/>
  <c r="P79" s="1"/>
  <c r="O87"/>
  <c r="P87" s="1"/>
  <c r="O78"/>
  <c r="P78" s="1"/>
  <c r="O82"/>
  <c r="P82" s="1"/>
  <c r="O86"/>
  <c r="P86" s="1"/>
  <c r="O37"/>
  <c r="P37" s="1"/>
  <c r="O41"/>
  <c r="P41" s="1"/>
  <c r="O45"/>
  <c r="P45" s="1"/>
  <c r="O49"/>
  <c r="P49" s="1"/>
  <c r="O57"/>
  <c r="P57" s="1"/>
  <c r="O56"/>
  <c r="P56" s="1"/>
  <c r="N54"/>
  <c r="O54" s="1"/>
  <c r="P54" s="1"/>
  <c r="P35" l="1"/>
  <c r="P65"/>
  <c r="O23"/>
  <c r="P23" s="1"/>
  <c r="N55"/>
  <c r="O55" s="1"/>
  <c r="P55" s="1"/>
  <c r="N84"/>
  <c r="N83"/>
  <c r="N90"/>
  <c r="O90" s="1"/>
  <c r="P90" s="1"/>
  <c r="N24"/>
  <c r="N53"/>
  <c r="N60"/>
  <c r="O60" s="1"/>
  <c r="P60" s="1"/>
  <c r="N85"/>
  <c r="O85" s="1"/>
  <c r="P85" s="1"/>
  <c r="N25"/>
  <c r="N31" l="1"/>
  <c r="O83"/>
  <c r="N91"/>
  <c r="K98" s="1"/>
  <c r="N98" s="1"/>
  <c r="N61"/>
  <c r="K97" s="1"/>
  <c r="N97" s="1"/>
  <c r="N99" s="1"/>
  <c r="O84"/>
  <c r="P84" s="1"/>
  <c r="O53"/>
  <c r="O24"/>
  <c r="O25"/>
  <c r="P25" s="1"/>
  <c r="O31" l="1"/>
  <c r="L96" s="1"/>
  <c r="P24"/>
  <c r="P53"/>
  <c r="P61" s="1"/>
  <c r="M97" s="1"/>
  <c r="O61"/>
  <c r="L97" s="1"/>
  <c r="O97" s="1"/>
  <c r="P83"/>
  <c r="P91" s="1"/>
  <c r="M98" s="1"/>
  <c r="P98" s="1"/>
  <c r="O91"/>
  <c r="L98" s="1"/>
  <c r="O98" s="1"/>
  <c r="P31" l="1"/>
  <c r="M96" s="1"/>
  <c r="O96"/>
  <c r="P97"/>
  <c r="O99" l="1"/>
  <c r="P96"/>
  <c r="P99" s="1"/>
</calcChain>
</file>

<file path=xl/sharedStrings.xml><?xml version="1.0" encoding="utf-8"?>
<sst xmlns="http://schemas.openxmlformats.org/spreadsheetml/2006/main" count="577" uniqueCount="67">
  <si>
    <t>Lp.</t>
  </si>
  <si>
    <t>nr PPE</t>
  </si>
  <si>
    <t>Obecna taryfa</t>
  </si>
  <si>
    <t>Okresy rozliczeniowe dla poszczególnych punktów poboru energii</t>
  </si>
  <si>
    <t>480548107008185977.</t>
  </si>
  <si>
    <t xml:space="preserve">C11  </t>
  </si>
  <si>
    <t>480548107008092011.</t>
  </si>
  <si>
    <t>480548107007466662.</t>
  </si>
  <si>
    <t>480548107008091708.</t>
  </si>
  <si>
    <t>480548107008091910.</t>
  </si>
  <si>
    <t>480548107007465854.</t>
  </si>
  <si>
    <t>480548107007466864.</t>
  </si>
  <si>
    <t>480548101006995738.</t>
  </si>
  <si>
    <t>480548107008184462.</t>
  </si>
  <si>
    <t>480548107008185775.</t>
  </si>
  <si>
    <t>480548106001313752.</t>
  </si>
  <si>
    <t>480548107008184159.</t>
  </si>
  <si>
    <t>480548107000681312.</t>
  </si>
  <si>
    <t>480548107007466763.</t>
  </si>
  <si>
    <t>480548101007304219.</t>
  </si>
  <si>
    <t>480548101006995839.</t>
  </si>
  <si>
    <t>480548107008367348.</t>
  </si>
  <si>
    <t>480548107007465955.</t>
  </si>
  <si>
    <t>480548207000082067.</t>
  </si>
  <si>
    <t xml:space="preserve">B23  </t>
  </si>
  <si>
    <t>480548207000096417.</t>
  </si>
  <si>
    <t>480548207000098235.</t>
  </si>
  <si>
    <t>480548207000003255.</t>
  </si>
  <si>
    <t xml:space="preserve">C21  </t>
  </si>
  <si>
    <t>480548207000092070.</t>
  </si>
  <si>
    <t>480548207000092171.</t>
  </si>
  <si>
    <t>480548207000094191.</t>
  </si>
  <si>
    <t>480548201000047441.</t>
  </si>
  <si>
    <t>VAT (23%)</t>
  </si>
  <si>
    <t>data</t>
  </si>
  <si>
    <t xml:space="preserve">podpis / podpisy </t>
  </si>
  <si>
    <t>Proponowana moc umowna</t>
  </si>
  <si>
    <t>Cena netto za sprzedaż energii dla pkt. Poboru energii (zł)</t>
  </si>
  <si>
    <t>Cena brutto za sprzedaż energii dla pkt.poboru energii (zł )</t>
  </si>
  <si>
    <t>VAT 23% (zł)</t>
  </si>
  <si>
    <t>01.01.2020-31.12.2020</t>
  </si>
  <si>
    <t>01.01.2021-31.12.2021</t>
  </si>
  <si>
    <t>2 m-ce</t>
  </si>
  <si>
    <t>1 m-c</t>
  </si>
  <si>
    <t>DO UZUPEŁNIENIA</t>
  </si>
  <si>
    <t>-</t>
  </si>
  <si>
    <t xml:space="preserve">RAZEM </t>
  </si>
  <si>
    <t xml:space="preserve">Strefa I </t>
  </si>
  <si>
    <t xml:space="preserve">Strefa II </t>
  </si>
  <si>
    <t xml:space="preserve">Strefa III </t>
  </si>
  <si>
    <t>Cena jednostkowa za sprzedaż energii netto  (zł/kWh)</t>
  </si>
  <si>
    <t>OKRES DOSTAW OD  01.01.2020 DO 31.12.2020</t>
  </si>
  <si>
    <t>OKRES DOSTAW OD  01.01.2021 DO 31.12.2021</t>
  </si>
  <si>
    <t>OKRES DOSTAW OD  01.01.2022 DO 31.12.2022</t>
  </si>
  <si>
    <t xml:space="preserve">SPRZEDAŻ ENERGII </t>
  </si>
  <si>
    <t>RAZEM</t>
  </si>
  <si>
    <t>DYSTRYBUCJA ENERGII</t>
  </si>
  <si>
    <t xml:space="preserve">Cena za zamówienie w okresie </t>
  </si>
  <si>
    <t>netto [zł]</t>
  </si>
  <si>
    <t xml:space="preserve">brutto [zł] </t>
  </si>
  <si>
    <t xml:space="preserve">brutto  [zł] </t>
  </si>
  <si>
    <t xml:space="preserve">PODSUMOWANIE OFERTY </t>
  </si>
  <si>
    <t>Planowane zużycie [kWh]</t>
  </si>
  <si>
    <t>SUMA:</t>
  </si>
  <si>
    <t>KOMÓRKI ZAWIERAJĄCE OPRACOWANE FORMUŁY  - OBLICZAJĄ SIĘ SAME</t>
  </si>
  <si>
    <t xml:space="preserve">Szacunkowe zużycie energii elektrycznej
w danym okresie trwania umowy [kWh] </t>
  </si>
  <si>
    <t>01.01.2022-31.12.2022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</si>
</sst>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FBE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A5E9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2" fontId="5" fillId="0" borderId="0" xfId="0" applyNumberFormat="1" applyFont="1" applyFill="1" applyBorder="1" applyAlignment="1"/>
    <xf numFmtId="2" fontId="5" fillId="0" borderId="1" xfId="0" applyNumberFormat="1" applyFont="1" applyFill="1" applyBorder="1" applyAlignment="1"/>
    <xf numFmtId="0" fontId="6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9" fillId="12" borderId="5" xfId="0" applyNumberFormat="1" applyFont="1" applyFill="1" applyBorder="1" applyAlignment="1">
      <alignment vertical="center"/>
    </xf>
    <xf numFmtId="2" fontId="9" fillId="12" borderId="8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10" xfId="0" applyFont="1" applyFill="1" applyBorder="1" applyAlignment="1" applyProtection="1">
      <alignment horizontal="right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/>
      <protection locked="0"/>
    </xf>
    <xf numFmtId="0" fontId="6" fillId="0" borderId="14" xfId="0" applyFont="1" applyBorder="1"/>
    <xf numFmtId="2" fontId="3" fillId="4" borderId="10" xfId="0" applyNumberFormat="1" applyFont="1" applyFill="1" applyBorder="1" applyAlignment="1">
      <alignment horizontal="right"/>
    </xf>
    <xf numFmtId="2" fontId="5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0" xfId="0" applyFont="1" applyBorder="1" applyAlignment="1">
      <alignment horizontal="right"/>
    </xf>
    <xf numFmtId="4" fontId="4" fillId="8" borderId="10" xfId="0" applyNumberFormat="1" applyFont="1" applyFill="1" applyBorder="1" applyAlignment="1" applyProtection="1">
      <alignment horizontal="center" vertical="center" textRotation="90" wrapText="1"/>
    </xf>
    <xf numFmtId="4" fontId="4" fillId="8" borderId="10" xfId="0" applyNumberFormat="1" applyFont="1" applyFill="1" applyBorder="1" applyAlignment="1">
      <alignment horizontal="center" vertical="center" textRotation="90" wrapText="1"/>
    </xf>
    <xf numFmtId="0" fontId="4" fillId="7" borderId="10" xfId="0" applyFont="1" applyFill="1" applyBorder="1" applyAlignment="1">
      <alignment horizontal="left"/>
    </xf>
    <xf numFmtId="1" fontId="4" fillId="0" borderId="10" xfId="0" applyNumberFormat="1" applyFont="1" applyBorder="1"/>
    <xf numFmtId="0" fontId="4" fillId="0" borderId="10" xfId="0" applyFont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10" xfId="0" applyFont="1" applyFill="1" applyBorder="1" applyAlignment="1" applyProtection="1">
      <alignment horizontal="center"/>
    </xf>
    <xf numFmtId="164" fontId="4" fillId="9" borderId="10" xfId="0" applyNumberFormat="1" applyFont="1" applyFill="1" applyBorder="1" applyAlignment="1" applyProtection="1">
      <alignment horizontal="right" vertical="center" wrapText="1"/>
      <protection locked="0"/>
    </xf>
    <xf numFmtId="2" fontId="4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Fill="1" applyBorder="1"/>
    <xf numFmtId="1" fontId="4" fillId="0" borderId="10" xfId="0" applyNumberFormat="1" applyFont="1" applyFill="1" applyBorder="1" applyProtection="1">
      <protection locked="0"/>
    </xf>
    <xf numFmtId="0" fontId="4" fillId="10" borderId="10" xfId="0" applyFont="1" applyFill="1" applyBorder="1" applyAlignment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4" fillId="3" borderId="10" xfId="0" applyFont="1" applyFill="1" applyBorder="1" applyAlignment="1" applyProtection="1">
      <alignment horizontal="right"/>
    </xf>
    <xf numFmtId="2" fontId="3" fillId="4" borderId="13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5" fillId="9" borderId="10" xfId="0" applyNumberFormat="1" applyFont="1" applyFill="1" applyBorder="1" applyAlignment="1" applyProtection="1">
      <alignment horizontal="right" vertical="center" wrapText="1"/>
      <protection locked="0"/>
    </xf>
    <xf numFmtId="164" fontId="5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10" borderId="10" xfId="0" applyFont="1" applyFill="1" applyBorder="1" applyAlignment="1" applyProtection="1">
      <alignment horizontal="right"/>
    </xf>
    <xf numFmtId="0" fontId="4" fillId="10" borderId="10" xfId="0" applyFont="1" applyFill="1" applyBorder="1" applyAlignment="1" applyProtection="1">
      <alignment horizontal="right" vertical="center" wrapText="1"/>
    </xf>
    <xf numFmtId="0" fontId="6" fillId="8" borderId="10" xfId="0" applyFont="1" applyFill="1" applyBorder="1" applyAlignment="1">
      <alignment horizontal="center" vertical="center" wrapText="1"/>
    </xf>
    <xf numFmtId="2" fontId="8" fillId="5" borderId="10" xfId="0" applyNumberFormat="1" applyFont="1" applyFill="1" applyBorder="1" applyAlignment="1" applyProtection="1">
      <alignment horizontal="right"/>
      <protection locked="0"/>
    </xf>
    <xf numFmtId="2" fontId="3" fillId="5" borderId="10" xfId="0" applyNumberFormat="1" applyFont="1" applyFill="1" applyBorder="1" applyAlignment="1">
      <alignment horizontal="right"/>
    </xf>
    <xf numFmtId="2" fontId="9" fillId="5" borderId="10" xfId="0" applyNumberFormat="1" applyFont="1" applyFill="1" applyBorder="1" applyAlignment="1">
      <alignment horizontal="right" vertical="center"/>
    </xf>
    <xf numFmtId="0" fontId="6" fillId="8" borderId="12" xfId="0" applyFont="1" applyFill="1" applyBorder="1" applyAlignment="1">
      <alignment horizontal="center" vertical="center" wrapText="1"/>
    </xf>
    <xf numFmtId="2" fontId="3" fillId="5" borderId="12" xfId="0" applyNumberFormat="1" applyFont="1" applyFill="1" applyBorder="1" applyAlignment="1">
      <alignment horizontal="right"/>
    </xf>
    <xf numFmtId="2" fontId="9" fillId="5" borderId="3" xfId="0" applyNumberFormat="1" applyFont="1" applyFill="1" applyBorder="1" applyAlignment="1">
      <alignment horizontal="right" vertical="center"/>
    </xf>
    <xf numFmtId="0" fontId="6" fillId="8" borderId="24" xfId="0" applyFont="1" applyFill="1" applyBorder="1" applyAlignment="1">
      <alignment horizontal="center" vertical="center" wrapText="1"/>
    </xf>
    <xf numFmtId="2" fontId="3" fillId="5" borderId="24" xfId="0" applyNumberFormat="1" applyFont="1" applyFill="1" applyBorder="1"/>
    <xf numFmtId="0" fontId="6" fillId="8" borderId="25" xfId="0" applyFont="1" applyFill="1" applyBorder="1" applyAlignment="1">
      <alignment horizontal="center" vertical="center" wrapText="1"/>
    </xf>
    <xf numFmtId="2" fontId="3" fillId="5" borderId="25" xfId="0" applyNumberFormat="1" applyFont="1" applyFill="1" applyBorder="1"/>
    <xf numFmtId="2" fontId="3" fillId="5" borderId="10" xfId="0" applyNumberFormat="1" applyFont="1" applyFill="1" applyBorder="1"/>
    <xf numFmtId="2" fontId="8" fillId="11" borderId="10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left"/>
    </xf>
    <xf numFmtId="0" fontId="5" fillId="6" borderId="18" xfId="0" applyFont="1" applyFill="1" applyBorder="1" applyAlignment="1" applyProtection="1">
      <alignment horizontal="center"/>
    </xf>
    <xf numFmtId="0" fontId="5" fillId="6" borderId="2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right"/>
    </xf>
    <xf numFmtId="0" fontId="4" fillId="0" borderId="19" xfId="0" applyFont="1" applyFill="1" applyBorder="1" applyAlignment="1" applyProtection="1">
      <alignment horizontal="right"/>
    </xf>
    <xf numFmtId="0" fontId="4" fillId="0" borderId="20" xfId="0" applyFont="1" applyFill="1" applyBorder="1" applyAlignment="1" applyProtection="1">
      <alignment horizontal="right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textRotation="90"/>
    </xf>
    <xf numFmtId="0" fontId="4" fillId="8" borderId="10" xfId="0" applyFont="1" applyFill="1" applyBorder="1" applyAlignment="1" applyProtection="1">
      <alignment horizontal="center" textRotation="90" wrapText="1"/>
    </xf>
    <xf numFmtId="0" fontId="4" fillId="8" borderId="10" xfId="0" applyNumberFormat="1" applyFont="1" applyFill="1" applyBorder="1" applyAlignment="1">
      <alignment horizontal="center" wrapText="1"/>
    </xf>
    <xf numFmtId="4" fontId="4" fillId="8" borderId="10" xfId="0" applyNumberFormat="1" applyFont="1" applyFill="1" applyBorder="1" applyAlignment="1">
      <alignment horizontal="center" textRotation="90" wrapText="1"/>
    </xf>
    <xf numFmtId="4" fontId="4" fillId="8" borderId="10" xfId="0" applyNumberFormat="1" applyFont="1" applyFill="1" applyBorder="1" applyAlignment="1" applyProtection="1">
      <alignment horizontal="center" textRotation="90" wrapText="1"/>
    </xf>
    <xf numFmtId="2" fontId="4" fillId="8" borderId="1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10" borderId="18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8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2" fontId="4" fillId="9" borderId="10" xfId="0" applyNumberFormat="1" applyFont="1" applyFill="1" applyBorder="1" applyAlignment="1" applyProtection="1">
      <alignment horizontal="center"/>
    </xf>
    <xf numFmtId="2" fontId="0" fillId="9" borderId="10" xfId="0" applyNumberFormat="1" applyFill="1" applyBorder="1" applyAlignment="1"/>
    <xf numFmtId="2" fontId="7" fillId="8" borderId="10" xfId="0" applyNumberFormat="1" applyFont="1" applyFill="1" applyBorder="1" applyAlignment="1">
      <alignment horizontal="center"/>
    </xf>
    <xf numFmtId="2" fontId="7" fillId="8" borderId="13" xfId="0" applyNumberFormat="1" applyFont="1" applyFill="1" applyBorder="1" applyAlignment="1">
      <alignment horizontal="center"/>
    </xf>
    <xf numFmtId="2" fontId="7" fillId="8" borderId="10" xfId="0" applyNumberFormat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2A5E9"/>
      <color rgb="FFCFBEF0"/>
      <color rgb="FFF5E1FB"/>
      <color rgb="FFA67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8"/>
  <sheetViews>
    <sheetView showGridLines="0" tabSelected="1" showRuler="0" view="pageLayout" zoomScaleNormal="100" zoomScaleSheetLayoutView="98" workbookViewId="0">
      <selection activeCell="N103" sqref="N103"/>
    </sheetView>
  </sheetViews>
  <sheetFormatPr defaultColWidth="7.28515625" defaultRowHeight="12.75"/>
  <cols>
    <col min="1" max="1" width="1.28515625" style="3" customWidth="1"/>
    <col min="2" max="2" width="3.28515625" style="4" customWidth="1"/>
    <col min="3" max="3" width="15.5703125" style="3" customWidth="1"/>
    <col min="4" max="4" width="4.7109375" style="3" customWidth="1"/>
    <col min="5" max="5" width="5.140625" style="4" customWidth="1"/>
    <col min="6" max="6" width="8" style="4" customWidth="1"/>
    <col min="7" max="7" width="7.85546875" style="4" customWidth="1"/>
    <col min="8" max="8" width="11.140625" style="4" customWidth="1"/>
    <col min="9" max="9" width="10" style="4" customWidth="1"/>
    <col min="10" max="10" width="11" style="15" customWidth="1"/>
    <col min="11" max="11" width="10" style="3" bestFit="1" customWidth="1"/>
    <col min="12" max="12" width="8.85546875" style="3" customWidth="1"/>
    <col min="13" max="13" width="9.5703125" style="3" customWidth="1"/>
    <col min="14" max="14" width="10.5703125" style="3" customWidth="1"/>
    <col min="15" max="15" width="9.42578125" style="3" customWidth="1"/>
    <col min="16" max="16" width="9.85546875" style="3" customWidth="1"/>
    <col min="17" max="16384" width="7.28515625" style="3"/>
  </cols>
  <sheetData>
    <row r="1" spans="1:26" ht="15">
      <c r="B1" s="109" t="s">
        <v>44</v>
      </c>
      <c r="C1" s="109"/>
      <c r="D1" s="104"/>
      <c r="E1" s="105"/>
      <c r="F1" s="105"/>
      <c r="G1" s="71" t="s">
        <v>64</v>
      </c>
      <c r="H1" s="72"/>
      <c r="I1" s="72"/>
      <c r="J1" s="72"/>
      <c r="K1" s="72"/>
      <c r="L1" s="73"/>
      <c r="M1" s="68"/>
      <c r="N1" s="69"/>
      <c r="O1" s="70"/>
      <c r="P1" s="70"/>
      <c r="Q1" s="6"/>
    </row>
    <row r="2" spans="1:26" ht="17.25" customHeight="1">
      <c r="B2" s="106" t="s">
        <v>51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7"/>
      <c r="O2" s="106"/>
      <c r="P2" s="106"/>
    </row>
    <row r="3" spans="1:26" s="17" customFormat="1" ht="37.5" customHeight="1">
      <c r="A3" s="16"/>
      <c r="B3" s="74" t="s">
        <v>0</v>
      </c>
      <c r="C3" s="75" t="s">
        <v>1</v>
      </c>
      <c r="D3" s="76" t="s">
        <v>2</v>
      </c>
      <c r="E3" s="76" t="s">
        <v>36</v>
      </c>
      <c r="F3" s="77" t="s">
        <v>65</v>
      </c>
      <c r="G3" s="77"/>
      <c r="H3" s="77"/>
      <c r="I3" s="77"/>
      <c r="J3" s="79" t="s">
        <v>3</v>
      </c>
      <c r="K3" s="80" t="s">
        <v>50</v>
      </c>
      <c r="L3" s="80"/>
      <c r="M3" s="80"/>
      <c r="N3" s="78" t="s">
        <v>37</v>
      </c>
      <c r="O3" s="78" t="s">
        <v>39</v>
      </c>
      <c r="P3" s="78" t="s">
        <v>38</v>
      </c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78.75" customHeight="1">
      <c r="B4" s="74"/>
      <c r="C4" s="75"/>
      <c r="D4" s="76"/>
      <c r="E4" s="76"/>
      <c r="F4" s="32" t="s">
        <v>46</v>
      </c>
      <c r="G4" s="33" t="s">
        <v>47</v>
      </c>
      <c r="H4" s="33" t="s">
        <v>48</v>
      </c>
      <c r="I4" s="33" t="s">
        <v>49</v>
      </c>
      <c r="J4" s="79"/>
      <c r="K4" s="33" t="s">
        <v>47</v>
      </c>
      <c r="L4" s="33" t="s">
        <v>48</v>
      </c>
      <c r="M4" s="33" t="s">
        <v>49</v>
      </c>
      <c r="N4" s="78"/>
      <c r="O4" s="78"/>
      <c r="P4" s="78"/>
    </row>
    <row r="5" spans="1:26">
      <c r="B5" s="34">
        <v>1</v>
      </c>
      <c r="C5" s="35" t="s">
        <v>4</v>
      </c>
      <c r="D5" s="36" t="s">
        <v>5</v>
      </c>
      <c r="E5" s="36">
        <v>30</v>
      </c>
      <c r="F5" s="36">
        <v>6643</v>
      </c>
      <c r="G5" s="36">
        <v>6643</v>
      </c>
      <c r="H5" s="51" t="s">
        <v>45</v>
      </c>
      <c r="I5" s="51" t="s">
        <v>45</v>
      </c>
      <c r="J5" s="39" t="s">
        <v>42</v>
      </c>
      <c r="K5" s="40">
        <v>0</v>
      </c>
      <c r="L5" s="38" t="s">
        <v>45</v>
      </c>
      <c r="M5" s="38" t="s">
        <v>45</v>
      </c>
      <c r="N5" s="41">
        <f>(G5*K5)</f>
        <v>0</v>
      </c>
      <c r="O5" s="41">
        <f>0.23*N5</f>
        <v>0</v>
      </c>
      <c r="P5" s="41">
        <f>N5+O5</f>
        <v>0</v>
      </c>
    </row>
    <row r="6" spans="1:26">
      <c r="B6" s="34">
        <v>2</v>
      </c>
      <c r="C6" s="42" t="s">
        <v>6</v>
      </c>
      <c r="D6" s="36" t="s">
        <v>5</v>
      </c>
      <c r="E6" s="36">
        <v>1</v>
      </c>
      <c r="F6" s="37">
        <v>1</v>
      </c>
      <c r="G6" s="36">
        <v>1</v>
      </c>
      <c r="H6" s="51" t="s">
        <v>45</v>
      </c>
      <c r="I6" s="51" t="s">
        <v>45</v>
      </c>
      <c r="J6" s="39" t="s">
        <v>42</v>
      </c>
      <c r="K6" s="40">
        <v>0</v>
      </c>
      <c r="L6" s="38" t="s">
        <v>45</v>
      </c>
      <c r="M6" s="38" t="s">
        <v>45</v>
      </c>
      <c r="N6" s="41">
        <f t="shared" ref="N6:N22" si="0">(G6*K6)</f>
        <v>0</v>
      </c>
      <c r="O6" s="41">
        <f t="shared" ref="O6:O25" si="1">0.23*N6</f>
        <v>0</v>
      </c>
      <c r="P6" s="41">
        <f t="shared" ref="P6:P30" si="2">N6+O6</f>
        <v>0</v>
      </c>
    </row>
    <row r="7" spans="1:26">
      <c r="B7" s="34">
        <v>3</v>
      </c>
      <c r="C7" s="42" t="s">
        <v>7</v>
      </c>
      <c r="D7" s="36" t="s">
        <v>5</v>
      </c>
      <c r="E7" s="36">
        <v>1</v>
      </c>
      <c r="F7" s="36">
        <v>899</v>
      </c>
      <c r="G7" s="36">
        <v>899</v>
      </c>
      <c r="H7" s="51" t="s">
        <v>45</v>
      </c>
      <c r="I7" s="51" t="s">
        <v>45</v>
      </c>
      <c r="J7" s="39" t="s">
        <v>42</v>
      </c>
      <c r="K7" s="40">
        <v>0</v>
      </c>
      <c r="L7" s="38" t="s">
        <v>45</v>
      </c>
      <c r="M7" s="38" t="s">
        <v>45</v>
      </c>
      <c r="N7" s="41">
        <f t="shared" si="0"/>
        <v>0</v>
      </c>
      <c r="O7" s="41">
        <f t="shared" si="1"/>
        <v>0</v>
      </c>
      <c r="P7" s="41">
        <f t="shared" si="2"/>
        <v>0</v>
      </c>
    </row>
    <row r="8" spans="1:26">
      <c r="B8" s="34">
        <v>4</v>
      </c>
      <c r="C8" s="42" t="s">
        <v>8</v>
      </c>
      <c r="D8" s="36" t="s">
        <v>5</v>
      </c>
      <c r="E8" s="36">
        <v>1</v>
      </c>
      <c r="F8" s="36">
        <v>1209</v>
      </c>
      <c r="G8" s="36">
        <v>1209</v>
      </c>
      <c r="H8" s="51" t="s">
        <v>45</v>
      </c>
      <c r="I8" s="51" t="s">
        <v>45</v>
      </c>
      <c r="J8" s="39" t="s">
        <v>42</v>
      </c>
      <c r="K8" s="40">
        <v>0</v>
      </c>
      <c r="L8" s="38" t="s">
        <v>45</v>
      </c>
      <c r="M8" s="38" t="s">
        <v>45</v>
      </c>
      <c r="N8" s="41">
        <f t="shared" si="0"/>
        <v>0</v>
      </c>
      <c r="O8" s="41">
        <f t="shared" si="1"/>
        <v>0</v>
      </c>
      <c r="P8" s="41">
        <f t="shared" si="2"/>
        <v>0</v>
      </c>
    </row>
    <row r="9" spans="1:26">
      <c r="B9" s="34">
        <v>5</v>
      </c>
      <c r="C9" s="42" t="s">
        <v>9</v>
      </c>
      <c r="D9" s="36" t="s">
        <v>5</v>
      </c>
      <c r="E9" s="36">
        <v>18</v>
      </c>
      <c r="F9" s="36">
        <v>5988</v>
      </c>
      <c r="G9" s="36">
        <v>5988</v>
      </c>
      <c r="H9" s="51" t="s">
        <v>45</v>
      </c>
      <c r="I9" s="51" t="s">
        <v>45</v>
      </c>
      <c r="J9" s="39" t="s">
        <v>42</v>
      </c>
      <c r="K9" s="40">
        <v>0</v>
      </c>
      <c r="L9" s="38" t="s">
        <v>45</v>
      </c>
      <c r="M9" s="38" t="s">
        <v>45</v>
      </c>
      <c r="N9" s="41">
        <f t="shared" si="0"/>
        <v>0</v>
      </c>
      <c r="O9" s="41">
        <f t="shared" si="1"/>
        <v>0</v>
      </c>
      <c r="P9" s="41">
        <f t="shared" si="2"/>
        <v>0</v>
      </c>
    </row>
    <row r="10" spans="1:26">
      <c r="B10" s="34">
        <v>6</v>
      </c>
      <c r="C10" s="42" t="s">
        <v>10</v>
      </c>
      <c r="D10" s="36" t="s">
        <v>5</v>
      </c>
      <c r="E10" s="36">
        <v>6</v>
      </c>
      <c r="F10" s="36">
        <v>855</v>
      </c>
      <c r="G10" s="46">
        <v>855</v>
      </c>
      <c r="H10" s="51" t="s">
        <v>45</v>
      </c>
      <c r="I10" s="51" t="s">
        <v>45</v>
      </c>
      <c r="J10" s="39" t="s">
        <v>42</v>
      </c>
      <c r="K10" s="40">
        <v>0</v>
      </c>
      <c r="L10" s="38" t="s">
        <v>45</v>
      </c>
      <c r="M10" s="38" t="s">
        <v>45</v>
      </c>
      <c r="N10" s="41">
        <f t="shared" si="0"/>
        <v>0</v>
      </c>
      <c r="O10" s="41">
        <f t="shared" si="1"/>
        <v>0</v>
      </c>
      <c r="P10" s="41">
        <f t="shared" si="2"/>
        <v>0</v>
      </c>
    </row>
    <row r="11" spans="1:26">
      <c r="B11" s="34">
        <v>7</v>
      </c>
      <c r="C11" s="42" t="s">
        <v>11</v>
      </c>
      <c r="D11" s="37" t="s">
        <v>5</v>
      </c>
      <c r="E11" s="37">
        <v>5</v>
      </c>
      <c r="F11" s="37">
        <v>4357</v>
      </c>
      <c r="G11" s="45">
        <v>4357</v>
      </c>
      <c r="H11" s="51" t="s">
        <v>45</v>
      </c>
      <c r="I11" s="51" t="s">
        <v>45</v>
      </c>
      <c r="J11" s="39" t="s">
        <v>42</v>
      </c>
      <c r="K11" s="40">
        <v>0</v>
      </c>
      <c r="L11" s="38" t="s">
        <v>45</v>
      </c>
      <c r="M11" s="38" t="s">
        <v>45</v>
      </c>
      <c r="N11" s="41">
        <f t="shared" si="0"/>
        <v>0</v>
      </c>
      <c r="O11" s="41">
        <f t="shared" si="1"/>
        <v>0</v>
      </c>
      <c r="P11" s="41">
        <f t="shared" si="2"/>
        <v>0</v>
      </c>
    </row>
    <row r="12" spans="1:26">
      <c r="B12" s="34">
        <v>8</v>
      </c>
      <c r="C12" s="42" t="s">
        <v>12</v>
      </c>
      <c r="D12" s="36" t="s">
        <v>5</v>
      </c>
      <c r="E12" s="36">
        <v>5</v>
      </c>
      <c r="F12" s="36">
        <v>2488</v>
      </c>
      <c r="G12" s="36">
        <v>2488</v>
      </c>
      <c r="H12" s="51" t="s">
        <v>45</v>
      </c>
      <c r="I12" s="51" t="s">
        <v>45</v>
      </c>
      <c r="J12" s="39" t="s">
        <v>42</v>
      </c>
      <c r="K12" s="40">
        <v>0</v>
      </c>
      <c r="L12" s="38" t="s">
        <v>45</v>
      </c>
      <c r="M12" s="38" t="s">
        <v>45</v>
      </c>
      <c r="N12" s="41">
        <f t="shared" si="0"/>
        <v>0</v>
      </c>
      <c r="O12" s="41">
        <f t="shared" si="1"/>
        <v>0</v>
      </c>
      <c r="P12" s="41">
        <f t="shared" si="2"/>
        <v>0</v>
      </c>
      <c r="U12" s="9"/>
      <c r="V12" s="9"/>
      <c r="W12" s="9"/>
      <c r="X12" s="9"/>
      <c r="Y12" s="9"/>
      <c r="Z12" s="9"/>
    </row>
    <row r="13" spans="1:26">
      <c r="B13" s="34">
        <v>9</v>
      </c>
      <c r="C13" s="42" t="s">
        <v>13</v>
      </c>
      <c r="D13" s="36" t="s">
        <v>5</v>
      </c>
      <c r="E13" s="36">
        <v>6</v>
      </c>
      <c r="F13" s="36">
        <v>2274</v>
      </c>
      <c r="G13" s="36">
        <v>2274</v>
      </c>
      <c r="H13" s="51" t="s">
        <v>45</v>
      </c>
      <c r="I13" s="51" t="s">
        <v>45</v>
      </c>
      <c r="J13" s="39" t="s">
        <v>42</v>
      </c>
      <c r="K13" s="40">
        <v>0</v>
      </c>
      <c r="L13" s="38" t="s">
        <v>45</v>
      </c>
      <c r="M13" s="38" t="s">
        <v>45</v>
      </c>
      <c r="N13" s="41">
        <f t="shared" si="0"/>
        <v>0</v>
      </c>
      <c r="O13" s="41">
        <f t="shared" si="1"/>
        <v>0</v>
      </c>
      <c r="P13" s="41">
        <f t="shared" si="2"/>
        <v>0</v>
      </c>
      <c r="U13" s="9"/>
      <c r="V13" s="10"/>
      <c r="W13" s="10"/>
      <c r="X13" s="10"/>
      <c r="Y13" s="10"/>
      <c r="Z13" s="10"/>
    </row>
    <row r="14" spans="1:26">
      <c r="B14" s="34">
        <v>10</v>
      </c>
      <c r="C14" s="42" t="s">
        <v>14</v>
      </c>
      <c r="D14" s="36" t="s">
        <v>5</v>
      </c>
      <c r="E14" s="36">
        <v>30</v>
      </c>
      <c r="F14" s="36">
        <v>5250</v>
      </c>
      <c r="G14" s="36">
        <v>5250</v>
      </c>
      <c r="H14" s="51" t="s">
        <v>45</v>
      </c>
      <c r="I14" s="51" t="s">
        <v>45</v>
      </c>
      <c r="J14" s="39" t="s">
        <v>42</v>
      </c>
      <c r="K14" s="40">
        <v>0</v>
      </c>
      <c r="L14" s="38" t="s">
        <v>45</v>
      </c>
      <c r="M14" s="38" t="s">
        <v>45</v>
      </c>
      <c r="N14" s="41">
        <f t="shared" si="0"/>
        <v>0</v>
      </c>
      <c r="O14" s="41">
        <f t="shared" si="1"/>
        <v>0</v>
      </c>
      <c r="P14" s="41">
        <f t="shared" si="2"/>
        <v>0</v>
      </c>
      <c r="U14" s="9"/>
      <c r="V14" s="10"/>
      <c r="W14" s="10"/>
      <c r="X14" s="10"/>
      <c r="Y14" s="10"/>
      <c r="Z14" s="10"/>
    </row>
    <row r="15" spans="1:26">
      <c r="B15" s="34">
        <v>11</v>
      </c>
      <c r="C15" s="42" t="s">
        <v>15</v>
      </c>
      <c r="D15" s="36" t="s">
        <v>5</v>
      </c>
      <c r="E15" s="36">
        <v>7</v>
      </c>
      <c r="F15" s="36">
        <v>464</v>
      </c>
      <c r="G15" s="36">
        <v>464</v>
      </c>
      <c r="H15" s="51" t="s">
        <v>45</v>
      </c>
      <c r="I15" s="51" t="s">
        <v>45</v>
      </c>
      <c r="J15" s="39" t="s">
        <v>42</v>
      </c>
      <c r="K15" s="40">
        <v>0</v>
      </c>
      <c r="L15" s="38" t="s">
        <v>45</v>
      </c>
      <c r="M15" s="38" t="s">
        <v>45</v>
      </c>
      <c r="N15" s="41">
        <f t="shared" si="0"/>
        <v>0</v>
      </c>
      <c r="O15" s="41">
        <f t="shared" si="1"/>
        <v>0</v>
      </c>
      <c r="P15" s="41">
        <f t="shared" si="2"/>
        <v>0</v>
      </c>
      <c r="U15" s="9"/>
      <c r="V15" s="10"/>
      <c r="W15" s="11"/>
      <c r="X15" s="12"/>
      <c r="Y15" s="12"/>
      <c r="Z15" s="10"/>
    </row>
    <row r="16" spans="1:26">
      <c r="B16" s="34">
        <v>12</v>
      </c>
      <c r="C16" s="42" t="s">
        <v>16</v>
      </c>
      <c r="D16" s="36" t="s">
        <v>5</v>
      </c>
      <c r="E16" s="36">
        <v>4</v>
      </c>
      <c r="F16" s="36">
        <v>2137</v>
      </c>
      <c r="G16" s="36">
        <v>2137</v>
      </c>
      <c r="H16" s="51" t="s">
        <v>45</v>
      </c>
      <c r="I16" s="51" t="s">
        <v>45</v>
      </c>
      <c r="J16" s="39" t="s">
        <v>42</v>
      </c>
      <c r="K16" s="40">
        <v>0</v>
      </c>
      <c r="L16" s="38" t="s">
        <v>45</v>
      </c>
      <c r="M16" s="38" t="s">
        <v>45</v>
      </c>
      <c r="N16" s="41">
        <f t="shared" si="0"/>
        <v>0</v>
      </c>
      <c r="O16" s="41">
        <f t="shared" si="1"/>
        <v>0</v>
      </c>
      <c r="P16" s="41">
        <f t="shared" si="2"/>
        <v>0</v>
      </c>
      <c r="U16" s="9"/>
      <c r="V16" s="10"/>
      <c r="W16" s="11"/>
      <c r="X16" s="12"/>
      <c r="Y16" s="12"/>
      <c r="Z16" s="10"/>
    </row>
    <row r="17" spans="2:26">
      <c r="B17" s="34">
        <v>13</v>
      </c>
      <c r="C17" s="43" t="s">
        <v>17</v>
      </c>
      <c r="D17" s="36" t="s">
        <v>5</v>
      </c>
      <c r="E17" s="36">
        <v>35</v>
      </c>
      <c r="F17" s="36">
        <v>16463</v>
      </c>
      <c r="G17" s="36">
        <v>16463</v>
      </c>
      <c r="H17" s="51" t="s">
        <v>45</v>
      </c>
      <c r="I17" s="51" t="s">
        <v>45</v>
      </c>
      <c r="J17" s="39" t="s">
        <v>42</v>
      </c>
      <c r="K17" s="40">
        <v>0</v>
      </c>
      <c r="L17" s="38" t="s">
        <v>45</v>
      </c>
      <c r="M17" s="38" t="s">
        <v>45</v>
      </c>
      <c r="N17" s="41">
        <f t="shared" si="0"/>
        <v>0</v>
      </c>
      <c r="O17" s="41">
        <f t="shared" si="1"/>
        <v>0</v>
      </c>
      <c r="P17" s="41">
        <f t="shared" si="2"/>
        <v>0</v>
      </c>
      <c r="U17" s="9"/>
      <c r="V17" s="10"/>
      <c r="W17" s="11"/>
      <c r="X17" s="12"/>
      <c r="Y17" s="12"/>
      <c r="Z17" s="10"/>
    </row>
    <row r="18" spans="2:26">
      <c r="B18" s="34">
        <v>14</v>
      </c>
      <c r="C18" s="42" t="s">
        <v>18</v>
      </c>
      <c r="D18" s="36" t="s">
        <v>5</v>
      </c>
      <c r="E18" s="36">
        <v>1</v>
      </c>
      <c r="F18" s="36">
        <v>311</v>
      </c>
      <c r="G18" s="36">
        <v>311</v>
      </c>
      <c r="H18" s="51" t="s">
        <v>45</v>
      </c>
      <c r="I18" s="51" t="s">
        <v>45</v>
      </c>
      <c r="J18" s="39" t="s">
        <v>42</v>
      </c>
      <c r="K18" s="40">
        <v>0</v>
      </c>
      <c r="L18" s="38" t="s">
        <v>45</v>
      </c>
      <c r="M18" s="38" t="s">
        <v>45</v>
      </c>
      <c r="N18" s="41">
        <f t="shared" si="0"/>
        <v>0</v>
      </c>
      <c r="O18" s="41">
        <f t="shared" si="1"/>
        <v>0</v>
      </c>
      <c r="P18" s="41">
        <f t="shared" si="2"/>
        <v>0</v>
      </c>
      <c r="U18" s="9"/>
      <c r="V18" s="10"/>
      <c r="W18" s="13"/>
      <c r="X18" s="11"/>
      <c r="Y18" s="11"/>
      <c r="Z18" s="10"/>
    </row>
    <row r="19" spans="2:26">
      <c r="B19" s="34">
        <v>15</v>
      </c>
      <c r="C19" s="43" t="s">
        <v>19</v>
      </c>
      <c r="D19" s="36" t="s">
        <v>5</v>
      </c>
      <c r="E19" s="36">
        <v>9</v>
      </c>
      <c r="F19" s="36">
        <v>2546</v>
      </c>
      <c r="G19" s="36">
        <v>2546</v>
      </c>
      <c r="H19" s="51" t="s">
        <v>45</v>
      </c>
      <c r="I19" s="51" t="s">
        <v>45</v>
      </c>
      <c r="J19" s="39" t="s">
        <v>42</v>
      </c>
      <c r="K19" s="40">
        <v>0</v>
      </c>
      <c r="L19" s="38" t="s">
        <v>45</v>
      </c>
      <c r="M19" s="38" t="s">
        <v>45</v>
      </c>
      <c r="N19" s="41">
        <f t="shared" si="0"/>
        <v>0</v>
      </c>
      <c r="O19" s="41">
        <f t="shared" si="1"/>
        <v>0</v>
      </c>
      <c r="P19" s="41">
        <f t="shared" si="2"/>
        <v>0</v>
      </c>
      <c r="U19" s="9"/>
      <c r="V19" s="10"/>
      <c r="W19" s="13"/>
      <c r="X19" s="11"/>
      <c r="Y19" s="11"/>
      <c r="Z19" s="10"/>
    </row>
    <row r="20" spans="2:26">
      <c r="B20" s="34">
        <v>16</v>
      </c>
      <c r="C20" s="42" t="s">
        <v>20</v>
      </c>
      <c r="D20" s="36" t="s">
        <v>5</v>
      </c>
      <c r="E20" s="36">
        <v>5</v>
      </c>
      <c r="F20" s="36">
        <v>963</v>
      </c>
      <c r="G20" s="36">
        <v>963</v>
      </c>
      <c r="H20" s="51" t="s">
        <v>45</v>
      </c>
      <c r="I20" s="51" t="s">
        <v>45</v>
      </c>
      <c r="J20" s="39" t="s">
        <v>42</v>
      </c>
      <c r="K20" s="40">
        <v>0</v>
      </c>
      <c r="L20" s="38" t="s">
        <v>45</v>
      </c>
      <c r="M20" s="38" t="s">
        <v>45</v>
      </c>
      <c r="N20" s="41">
        <f t="shared" si="0"/>
        <v>0</v>
      </c>
      <c r="O20" s="41">
        <f t="shared" si="1"/>
        <v>0</v>
      </c>
      <c r="P20" s="41">
        <f t="shared" si="2"/>
        <v>0</v>
      </c>
      <c r="U20" s="9"/>
      <c r="V20" s="10"/>
      <c r="W20" s="13"/>
      <c r="X20" s="11"/>
      <c r="Y20" s="11"/>
      <c r="Z20" s="10"/>
    </row>
    <row r="21" spans="2:26">
      <c r="B21" s="34">
        <v>17</v>
      </c>
      <c r="C21" s="42" t="s">
        <v>21</v>
      </c>
      <c r="D21" s="36" t="s">
        <v>5</v>
      </c>
      <c r="E21" s="36">
        <v>40</v>
      </c>
      <c r="F21" s="36">
        <v>8501</v>
      </c>
      <c r="G21" s="36">
        <v>8501</v>
      </c>
      <c r="H21" s="51" t="s">
        <v>45</v>
      </c>
      <c r="I21" s="51" t="s">
        <v>45</v>
      </c>
      <c r="J21" s="39" t="s">
        <v>42</v>
      </c>
      <c r="K21" s="40">
        <v>0</v>
      </c>
      <c r="L21" s="38" t="s">
        <v>45</v>
      </c>
      <c r="M21" s="38" t="s">
        <v>45</v>
      </c>
      <c r="N21" s="41">
        <f t="shared" si="0"/>
        <v>0</v>
      </c>
      <c r="O21" s="41">
        <f t="shared" si="1"/>
        <v>0</v>
      </c>
      <c r="P21" s="41">
        <f t="shared" si="2"/>
        <v>0</v>
      </c>
      <c r="U21" s="9"/>
      <c r="V21" s="10"/>
      <c r="W21" s="13"/>
      <c r="X21" s="11"/>
      <c r="Y21" s="11"/>
      <c r="Z21" s="10"/>
    </row>
    <row r="22" spans="2:26">
      <c r="B22" s="34">
        <v>18</v>
      </c>
      <c r="C22" s="42" t="s">
        <v>22</v>
      </c>
      <c r="D22" s="36" t="s">
        <v>5</v>
      </c>
      <c r="E22" s="36">
        <v>2</v>
      </c>
      <c r="F22" s="36">
        <v>1603</v>
      </c>
      <c r="G22" s="36">
        <v>1603</v>
      </c>
      <c r="H22" s="51" t="s">
        <v>45</v>
      </c>
      <c r="I22" s="51" t="s">
        <v>45</v>
      </c>
      <c r="J22" s="39" t="s">
        <v>42</v>
      </c>
      <c r="K22" s="40">
        <v>0</v>
      </c>
      <c r="L22" s="38" t="s">
        <v>45</v>
      </c>
      <c r="M22" s="38" t="s">
        <v>45</v>
      </c>
      <c r="N22" s="41">
        <f t="shared" si="0"/>
        <v>0</v>
      </c>
      <c r="O22" s="41">
        <f t="shared" si="1"/>
        <v>0</v>
      </c>
      <c r="P22" s="41">
        <f t="shared" si="2"/>
        <v>0</v>
      </c>
      <c r="U22" s="9"/>
      <c r="V22" s="10"/>
      <c r="W22" s="12"/>
      <c r="X22" s="12"/>
      <c r="Y22" s="12"/>
      <c r="Z22" s="10"/>
    </row>
    <row r="23" spans="2:26">
      <c r="B23" s="34">
        <v>19</v>
      </c>
      <c r="C23" s="42" t="s">
        <v>23</v>
      </c>
      <c r="D23" s="44" t="s">
        <v>24</v>
      </c>
      <c r="E23" s="36">
        <v>600</v>
      </c>
      <c r="F23" s="36">
        <v>1097341</v>
      </c>
      <c r="G23" s="52">
        <v>272359</v>
      </c>
      <c r="H23" s="53">
        <v>149860</v>
      </c>
      <c r="I23" s="53">
        <v>675122</v>
      </c>
      <c r="J23" s="26" t="s">
        <v>43</v>
      </c>
      <c r="K23" s="40">
        <v>0</v>
      </c>
      <c r="L23" s="40">
        <v>0</v>
      </c>
      <c r="M23" s="40">
        <v>0</v>
      </c>
      <c r="N23" s="41">
        <f>(G23*K23)+(H23*L23)+(I23*M23)</f>
        <v>0</v>
      </c>
      <c r="O23" s="41">
        <f t="shared" si="1"/>
        <v>0</v>
      </c>
      <c r="P23" s="41">
        <f t="shared" si="2"/>
        <v>0</v>
      </c>
      <c r="U23" s="9"/>
      <c r="V23" s="10"/>
      <c r="W23" s="10"/>
      <c r="X23" s="10"/>
      <c r="Y23" s="10"/>
      <c r="Z23" s="10"/>
    </row>
    <row r="24" spans="2:26">
      <c r="B24" s="34">
        <v>20</v>
      </c>
      <c r="C24" s="42" t="s">
        <v>25</v>
      </c>
      <c r="D24" s="44" t="s">
        <v>24</v>
      </c>
      <c r="E24" s="36">
        <v>400</v>
      </c>
      <c r="F24" s="36">
        <v>528778</v>
      </c>
      <c r="G24" s="52">
        <v>159593</v>
      </c>
      <c r="H24" s="53">
        <v>64857</v>
      </c>
      <c r="I24" s="53">
        <v>304328</v>
      </c>
      <c r="J24" s="26" t="s">
        <v>43</v>
      </c>
      <c r="K24" s="40">
        <v>0</v>
      </c>
      <c r="L24" s="40">
        <v>0</v>
      </c>
      <c r="M24" s="40">
        <v>0</v>
      </c>
      <c r="N24" s="41">
        <f t="shared" ref="N24:N25" si="3">(G24*K24)+(H24*L24)+(I24*M24)</f>
        <v>0</v>
      </c>
      <c r="O24" s="41">
        <f t="shared" si="1"/>
        <v>0</v>
      </c>
      <c r="P24" s="41">
        <f t="shared" si="2"/>
        <v>0</v>
      </c>
      <c r="U24" s="9"/>
      <c r="V24" s="10"/>
      <c r="W24" s="10"/>
      <c r="X24" s="10"/>
      <c r="Y24" s="10"/>
      <c r="Z24" s="10"/>
    </row>
    <row r="25" spans="2:26">
      <c r="B25" s="34">
        <v>21</v>
      </c>
      <c r="C25" s="42" t="s">
        <v>26</v>
      </c>
      <c r="D25" s="44" t="s">
        <v>24</v>
      </c>
      <c r="E25" s="36">
        <v>200</v>
      </c>
      <c r="F25" s="36">
        <v>451816</v>
      </c>
      <c r="G25" s="52">
        <v>143822</v>
      </c>
      <c r="H25" s="53">
        <v>52050</v>
      </c>
      <c r="I25" s="53">
        <v>255944</v>
      </c>
      <c r="J25" s="26" t="s">
        <v>43</v>
      </c>
      <c r="K25" s="40">
        <v>0</v>
      </c>
      <c r="L25" s="40">
        <v>0</v>
      </c>
      <c r="M25" s="40">
        <v>0</v>
      </c>
      <c r="N25" s="41">
        <f t="shared" si="3"/>
        <v>0</v>
      </c>
      <c r="O25" s="41">
        <f t="shared" si="1"/>
        <v>0</v>
      </c>
      <c r="P25" s="41">
        <f t="shared" si="2"/>
        <v>0</v>
      </c>
      <c r="U25" s="9"/>
      <c r="V25" s="10"/>
      <c r="W25" s="10"/>
      <c r="X25" s="10"/>
      <c r="Y25" s="10"/>
      <c r="Z25" s="10"/>
    </row>
    <row r="26" spans="2:26">
      <c r="B26" s="34">
        <v>22</v>
      </c>
      <c r="C26" s="42" t="s">
        <v>27</v>
      </c>
      <c r="D26" s="44" t="s">
        <v>28</v>
      </c>
      <c r="E26" s="36">
        <v>70</v>
      </c>
      <c r="F26" s="36">
        <v>113311</v>
      </c>
      <c r="G26" s="44">
        <v>113311</v>
      </c>
      <c r="H26" s="51" t="s">
        <v>45</v>
      </c>
      <c r="I26" s="51" t="s">
        <v>45</v>
      </c>
      <c r="J26" s="26" t="s">
        <v>43</v>
      </c>
      <c r="K26" s="40">
        <v>0</v>
      </c>
      <c r="L26" s="38" t="s">
        <v>45</v>
      </c>
      <c r="M26" s="38" t="s">
        <v>45</v>
      </c>
      <c r="N26" s="41">
        <f>G26*K26</f>
        <v>0</v>
      </c>
      <c r="O26" s="41">
        <f>0.23*N26</f>
        <v>0</v>
      </c>
      <c r="P26" s="41">
        <f>N26+O26</f>
        <v>0</v>
      </c>
      <c r="V26" s="6"/>
      <c r="W26" s="6"/>
      <c r="X26" s="6"/>
      <c r="Y26" s="6"/>
      <c r="Z26" s="6"/>
    </row>
    <row r="27" spans="2:26">
      <c r="B27" s="34">
        <v>23</v>
      </c>
      <c r="C27" s="42" t="s">
        <v>29</v>
      </c>
      <c r="D27" s="44" t="s">
        <v>5</v>
      </c>
      <c r="E27" s="36">
        <v>28</v>
      </c>
      <c r="F27" s="36">
        <v>15118</v>
      </c>
      <c r="G27" s="44">
        <v>15118</v>
      </c>
      <c r="H27" s="51" t="s">
        <v>45</v>
      </c>
      <c r="I27" s="51" t="s">
        <v>45</v>
      </c>
      <c r="J27" s="26" t="s">
        <v>43</v>
      </c>
      <c r="K27" s="40">
        <v>0</v>
      </c>
      <c r="L27" s="38" t="s">
        <v>45</v>
      </c>
      <c r="M27" s="38" t="s">
        <v>45</v>
      </c>
      <c r="N27" s="41">
        <f t="shared" ref="N27:N29" si="4">G27*K27</f>
        <v>0</v>
      </c>
      <c r="O27" s="41">
        <f t="shared" ref="O27:O29" si="5">0.23*N27</f>
        <v>0</v>
      </c>
      <c r="P27" s="41">
        <f t="shared" ref="P27:P29" si="6">N27+O27</f>
        <v>0</v>
      </c>
    </row>
    <row r="28" spans="2:26">
      <c r="B28" s="34">
        <v>24</v>
      </c>
      <c r="C28" s="42" t="s">
        <v>30</v>
      </c>
      <c r="D28" s="44" t="s">
        <v>28</v>
      </c>
      <c r="E28" s="36">
        <v>49</v>
      </c>
      <c r="F28" s="36">
        <v>33900</v>
      </c>
      <c r="G28" s="44">
        <v>33900</v>
      </c>
      <c r="H28" s="51" t="s">
        <v>45</v>
      </c>
      <c r="I28" s="51" t="s">
        <v>45</v>
      </c>
      <c r="J28" s="26" t="s">
        <v>43</v>
      </c>
      <c r="K28" s="40">
        <v>0</v>
      </c>
      <c r="L28" s="38" t="s">
        <v>45</v>
      </c>
      <c r="M28" s="38" t="s">
        <v>45</v>
      </c>
      <c r="N28" s="41">
        <f t="shared" si="4"/>
        <v>0</v>
      </c>
      <c r="O28" s="41">
        <f t="shared" si="5"/>
        <v>0</v>
      </c>
      <c r="P28" s="41">
        <f t="shared" si="6"/>
        <v>0</v>
      </c>
    </row>
    <row r="29" spans="2:26">
      <c r="B29" s="34">
        <v>25</v>
      </c>
      <c r="C29" s="42" t="s">
        <v>31</v>
      </c>
      <c r="D29" s="44" t="s">
        <v>28</v>
      </c>
      <c r="E29" s="36">
        <v>150</v>
      </c>
      <c r="F29" s="36">
        <v>154552</v>
      </c>
      <c r="G29" s="44">
        <v>154552</v>
      </c>
      <c r="H29" s="51" t="s">
        <v>45</v>
      </c>
      <c r="I29" s="51" t="s">
        <v>45</v>
      </c>
      <c r="J29" s="26" t="s">
        <v>43</v>
      </c>
      <c r="K29" s="40">
        <v>0</v>
      </c>
      <c r="L29" s="38" t="s">
        <v>45</v>
      </c>
      <c r="M29" s="38" t="s">
        <v>45</v>
      </c>
      <c r="N29" s="41">
        <f t="shared" si="4"/>
        <v>0</v>
      </c>
      <c r="O29" s="41">
        <f t="shared" si="5"/>
        <v>0</v>
      </c>
      <c r="P29" s="41">
        <f t="shared" si="6"/>
        <v>0</v>
      </c>
    </row>
    <row r="30" spans="2:26">
      <c r="B30" s="34">
        <v>26</v>
      </c>
      <c r="C30" s="42" t="s">
        <v>32</v>
      </c>
      <c r="D30" s="44" t="s">
        <v>24</v>
      </c>
      <c r="E30" s="46">
        <v>103</v>
      </c>
      <c r="F30" s="36">
        <v>33049</v>
      </c>
      <c r="G30" s="53">
        <v>8031</v>
      </c>
      <c r="H30" s="53">
        <v>4543</v>
      </c>
      <c r="I30" s="53">
        <v>20475</v>
      </c>
      <c r="J30" s="26" t="s">
        <v>43</v>
      </c>
      <c r="K30" s="40">
        <v>0</v>
      </c>
      <c r="L30" s="40">
        <v>0</v>
      </c>
      <c r="M30" s="40">
        <v>0</v>
      </c>
      <c r="N30" s="41">
        <f>(G30*K30)+(H30*L30)+(I30*M30)</f>
        <v>0</v>
      </c>
      <c r="O30" s="41">
        <f>0.23*N30</f>
        <v>0</v>
      </c>
      <c r="P30" s="41">
        <f t="shared" si="2"/>
        <v>0</v>
      </c>
    </row>
    <row r="31" spans="2:26" ht="13.5" customHeight="1">
      <c r="B31" s="94" t="s">
        <v>63</v>
      </c>
      <c r="C31" s="94"/>
      <c r="D31" s="94"/>
      <c r="E31" s="94"/>
      <c r="F31" s="31">
        <f>SUM(F5:F30)</f>
        <v>2490817</v>
      </c>
      <c r="G31" s="23"/>
      <c r="H31" s="23"/>
      <c r="I31" s="23"/>
      <c r="J31" s="24"/>
      <c r="K31" s="19"/>
      <c r="L31" s="19"/>
      <c r="M31" s="19"/>
      <c r="N31" s="29">
        <f>SUM(N5:N30)</f>
        <v>0</v>
      </c>
      <c r="O31" s="29">
        <f>SUM(O5:O30)</f>
        <v>0</v>
      </c>
      <c r="P31" s="29">
        <f>SUM(P5:P30)</f>
        <v>0</v>
      </c>
    </row>
    <row r="32" spans="2:26" ht="18.75" customHeight="1">
      <c r="B32" s="108" t="s">
        <v>52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2:18" ht="44.25" customHeight="1">
      <c r="B33" s="74" t="s">
        <v>0</v>
      </c>
      <c r="C33" s="75" t="s">
        <v>1</v>
      </c>
      <c r="D33" s="76" t="s">
        <v>2</v>
      </c>
      <c r="E33" s="76" t="s">
        <v>36</v>
      </c>
      <c r="F33" s="77" t="s">
        <v>65</v>
      </c>
      <c r="G33" s="77"/>
      <c r="H33" s="77"/>
      <c r="I33" s="77"/>
      <c r="J33" s="79" t="s">
        <v>3</v>
      </c>
      <c r="K33" s="80" t="s">
        <v>50</v>
      </c>
      <c r="L33" s="80"/>
      <c r="M33" s="80"/>
      <c r="N33" s="78" t="s">
        <v>37</v>
      </c>
      <c r="O33" s="78" t="s">
        <v>39</v>
      </c>
      <c r="P33" s="78" t="s">
        <v>38</v>
      </c>
    </row>
    <row r="34" spans="2:18" ht="83.25" customHeight="1">
      <c r="B34" s="74"/>
      <c r="C34" s="75"/>
      <c r="D34" s="76"/>
      <c r="E34" s="76"/>
      <c r="F34" s="32" t="s">
        <v>46</v>
      </c>
      <c r="G34" s="33" t="s">
        <v>47</v>
      </c>
      <c r="H34" s="33" t="s">
        <v>48</v>
      </c>
      <c r="I34" s="33" t="s">
        <v>49</v>
      </c>
      <c r="J34" s="79"/>
      <c r="K34" s="33" t="s">
        <v>47</v>
      </c>
      <c r="L34" s="33" t="s">
        <v>48</v>
      </c>
      <c r="M34" s="33" t="s">
        <v>49</v>
      </c>
      <c r="N34" s="78"/>
      <c r="O34" s="78"/>
      <c r="P34" s="78"/>
    </row>
    <row r="35" spans="2:18" ht="12.75" customHeight="1">
      <c r="B35" s="48">
        <v>1</v>
      </c>
      <c r="C35" s="35" t="s">
        <v>4</v>
      </c>
      <c r="D35" s="36" t="s">
        <v>5</v>
      </c>
      <c r="E35" s="36">
        <v>30</v>
      </c>
      <c r="F35" s="37">
        <v>6643</v>
      </c>
      <c r="G35" s="37">
        <v>6643</v>
      </c>
      <c r="H35" s="49" t="s">
        <v>45</v>
      </c>
      <c r="I35" s="49" t="s">
        <v>45</v>
      </c>
      <c r="J35" s="39" t="s">
        <v>42</v>
      </c>
      <c r="K35" s="50">
        <v>0</v>
      </c>
      <c r="L35" s="51" t="s">
        <v>45</v>
      </c>
      <c r="M35" s="51" t="s">
        <v>45</v>
      </c>
      <c r="N35" s="30">
        <f>(G35*K35)</f>
        <v>0</v>
      </c>
      <c r="O35" s="30">
        <f>0.23*N35</f>
        <v>0</v>
      </c>
      <c r="P35" s="30">
        <f>N35+O35</f>
        <v>0</v>
      </c>
    </row>
    <row r="36" spans="2:18" ht="12.75" customHeight="1">
      <c r="B36" s="48">
        <v>2</v>
      </c>
      <c r="C36" s="42" t="s">
        <v>6</v>
      </c>
      <c r="D36" s="36" t="s">
        <v>5</v>
      </c>
      <c r="E36" s="36">
        <v>1</v>
      </c>
      <c r="F36" s="37">
        <v>1</v>
      </c>
      <c r="G36" s="37">
        <v>1</v>
      </c>
      <c r="H36" s="49" t="s">
        <v>45</v>
      </c>
      <c r="I36" s="49" t="s">
        <v>45</v>
      </c>
      <c r="J36" s="39" t="s">
        <v>42</v>
      </c>
      <c r="K36" s="50">
        <v>0</v>
      </c>
      <c r="L36" s="51" t="s">
        <v>45</v>
      </c>
      <c r="M36" s="51" t="s">
        <v>45</v>
      </c>
      <c r="N36" s="30">
        <f>(G36*K36)</f>
        <v>0</v>
      </c>
      <c r="O36" s="30">
        <f t="shared" ref="O36:O60" si="7">0.23*N36</f>
        <v>0</v>
      </c>
      <c r="P36" s="30">
        <f t="shared" ref="P36:P60" si="8">N36+O36</f>
        <v>0</v>
      </c>
    </row>
    <row r="37" spans="2:18" ht="12.75" customHeight="1">
      <c r="B37" s="48">
        <v>3</v>
      </c>
      <c r="C37" s="42" t="s">
        <v>7</v>
      </c>
      <c r="D37" s="36" t="s">
        <v>5</v>
      </c>
      <c r="E37" s="36">
        <v>1</v>
      </c>
      <c r="F37" s="37">
        <v>899</v>
      </c>
      <c r="G37" s="37">
        <v>899</v>
      </c>
      <c r="H37" s="49" t="s">
        <v>45</v>
      </c>
      <c r="I37" s="49" t="s">
        <v>45</v>
      </c>
      <c r="J37" s="39" t="s">
        <v>42</v>
      </c>
      <c r="K37" s="50">
        <v>0</v>
      </c>
      <c r="L37" s="51" t="s">
        <v>45</v>
      </c>
      <c r="M37" s="51" t="s">
        <v>45</v>
      </c>
      <c r="N37" s="30">
        <f t="shared" ref="N37:N52" si="9">(G37*K37)</f>
        <v>0</v>
      </c>
      <c r="O37" s="30">
        <f t="shared" si="7"/>
        <v>0</v>
      </c>
      <c r="P37" s="30">
        <f t="shared" si="8"/>
        <v>0</v>
      </c>
    </row>
    <row r="38" spans="2:18">
      <c r="B38" s="48">
        <v>4</v>
      </c>
      <c r="C38" s="42" t="s">
        <v>8</v>
      </c>
      <c r="D38" s="36" t="s">
        <v>5</v>
      </c>
      <c r="E38" s="36">
        <v>1</v>
      </c>
      <c r="F38" s="37">
        <v>1209</v>
      </c>
      <c r="G38" s="37">
        <v>1209</v>
      </c>
      <c r="H38" s="49" t="s">
        <v>45</v>
      </c>
      <c r="I38" s="49" t="s">
        <v>45</v>
      </c>
      <c r="J38" s="39" t="s">
        <v>42</v>
      </c>
      <c r="K38" s="50">
        <v>0</v>
      </c>
      <c r="L38" s="51" t="s">
        <v>45</v>
      </c>
      <c r="M38" s="51" t="s">
        <v>45</v>
      </c>
      <c r="N38" s="30">
        <f t="shared" si="9"/>
        <v>0</v>
      </c>
      <c r="O38" s="30">
        <f t="shared" si="7"/>
        <v>0</v>
      </c>
      <c r="P38" s="30">
        <f t="shared" si="8"/>
        <v>0</v>
      </c>
    </row>
    <row r="39" spans="2:18">
      <c r="B39" s="48">
        <v>5</v>
      </c>
      <c r="C39" s="42" t="s">
        <v>9</v>
      </c>
      <c r="D39" s="36" t="s">
        <v>5</v>
      </c>
      <c r="E39" s="36">
        <v>18</v>
      </c>
      <c r="F39" s="37">
        <v>5988</v>
      </c>
      <c r="G39" s="37">
        <v>5988</v>
      </c>
      <c r="H39" s="49" t="s">
        <v>45</v>
      </c>
      <c r="I39" s="49" t="s">
        <v>45</v>
      </c>
      <c r="J39" s="39" t="s">
        <v>42</v>
      </c>
      <c r="K39" s="50">
        <v>0</v>
      </c>
      <c r="L39" s="51" t="s">
        <v>45</v>
      </c>
      <c r="M39" s="51" t="s">
        <v>45</v>
      </c>
      <c r="N39" s="30">
        <f t="shared" si="9"/>
        <v>0</v>
      </c>
      <c r="O39" s="30">
        <f t="shared" si="7"/>
        <v>0</v>
      </c>
      <c r="P39" s="30">
        <f t="shared" si="8"/>
        <v>0</v>
      </c>
    </row>
    <row r="40" spans="2:18">
      <c r="B40" s="48">
        <v>6</v>
      </c>
      <c r="C40" s="42" t="s">
        <v>10</v>
      </c>
      <c r="D40" s="36" t="s">
        <v>5</v>
      </c>
      <c r="E40" s="36">
        <v>6</v>
      </c>
      <c r="F40" s="37">
        <v>855</v>
      </c>
      <c r="G40" s="45">
        <v>855</v>
      </c>
      <c r="H40" s="49" t="s">
        <v>45</v>
      </c>
      <c r="I40" s="49" t="s">
        <v>45</v>
      </c>
      <c r="J40" s="39" t="s">
        <v>42</v>
      </c>
      <c r="K40" s="50">
        <v>0</v>
      </c>
      <c r="L40" s="51" t="s">
        <v>45</v>
      </c>
      <c r="M40" s="51" t="s">
        <v>45</v>
      </c>
      <c r="N40" s="30">
        <f t="shared" si="9"/>
        <v>0</v>
      </c>
      <c r="O40" s="30">
        <f t="shared" si="7"/>
        <v>0</v>
      </c>
      <c r="P40" s="30">
        <f t="shared" si="8"/>
        <v>0</v>
      </c>
    </row>
    <row r="41" spans="2:18" ht="12.75" customHeight="1">
      <c r="B41" s="48">
        <v>7</v>
      </c>
      <c r="C41" s="42" t="s">
        <v>11</v>
      </c>
      <c r="D41" s="37" t="s">
        <v>5</v>
      </c>
      <c r="E41" s="37">
        <v>5</v>
      </c>
      <c r="F41" s="37">
        <v>4357</v>
      </c>
      <c r="G41" s="45">
        <v>4357</v>
      </c>
      <c r="H41" s="49" t="s">
        <v>45</v>
      </c>
      <c r="I41" s="49" t="s">
        <v>45</v>
      </c>
      <c r="J41" s="39" t="s">
        <v>42</v>
      </c>
      <c r="K41" s="50">
        <v>0</v>
      </c>
      <c r="L41" s="51" t="s">
        <v>45</v>
      </c>
      <c r="M41" s="51" t="s">
        <v>45</v>
      </c>
      <c r="N41" s="30">
        <f t="shared" si="9"/>
        <v>0</v>
      </c>
      <c r="O41" s="30">
        <f t="shared" si="7"/>
        <v>0</v>
      </c>
      <c r="P41" s="30">
        <f t="shared" si="8"/>
        <v>0</v>
      </c>
    </row>
    <row r="42" spans="2:18" ht="12.75" customHeight="1">
      <c r="B42" s="48">
        <v>8</v>
      </c>
      <c r="C42" s="42" t="s">
        <v>12</v>
      </c>
      <c r="D42" s="36" t="s">
        <v>5</v>
      </c>
      <c r="E42" s="36">
        <v>5</v>
      </c>
      <c r="F42" s="37">
        <v>2488</v>
      </c>
      <c r="G42" s="37">
        <v>2488</v>
      </c>
      <c r="H42" s="49" t="s">
        <v>45</v>
      </c>
      <c r="I42" s="49" t="s">
        <v>45</v>
      </c>
      <c r="J42" s="39" t="s">
        <v>42</v>
      </c>
      <c r="K42" s="50">
        <v>0</v>
      </c>
      <c r="L42" s="51" t="s">
        <v>45</v>
      </c>
      <c r="M42" s="51" t="s">
        <v>45</v>
      </c>
      <c r="N42" s="30">
        <f t="shared" si="9"/>
        <v>0</v>
      </c>
      <c r="O42" s="30">
        <f t="shared" si="7"/>
        <v>0</v>
      </c>
      <c r="P42" s="30">
        <f t="shared" si="8"/>
        <v>0</v>
      </c>
    </row>
    <row r="43" spans="2:18">
      <c r="B43" s="48">
        <v>9</v>
      </c>
      <c r="C43" s="42" t="s">
        <v>13</v>
      </c>
      <c r="D43" s="36" t="s">
        <v>5</v>
      </c>
      <c r="E43" s="36">
        <v>6</v>
      </c>
      <c r="F43" s="37">
        <v>2274</v>
      </c>
      <c r="G43" s="37">
        <v>2274</v>
      </c>
      <c r="H43" s="49" t="s">
        <v>45</v>
      </c>
      <c r="I43" s="49" t="s">
        <v>45</v>
      </c>
      <c r="J43" s="39" t="s">
        <v>42</v>
      </c>
      <c r="K43" s="50">
        <v>0</v>
      </c>
      <c r="L43" s="51" t="s">
        <v>45</v>
      </c>
      <c r="M43" s="51" t="s">
        <v>45</v>
      </c>
      <c r="N43" s="30">
        <f t="shared" si="9"/>
        <v>0</v>
      </c>
      <c r="O43" s="30">
        <f t="shared" si="7"/>
        <v>0</v>
      </c>
      <c r="P43" s="30">
        <f t="shared" si="8"/>
        <v>0</v>
      </c>
    </row>
    <row r="44" spans="2:18">
      <c r="B44" s="48">
        <v>10</v>
      </c>
      <c r="C44" s="42" t="s">
        <v>14</v>
      </c>
      <c r="D44" s="36" t="s">
        <v>5</v>
      </c>
      <c r="E44" s="36">
        <v>30</v>
      </c>
      <c r="F44" s="37">
        <v>5250</v>
      </c>
      <c r="G44" s="37">
        <v>5250</v>
      </c>
      <c r="H44" s="49" t="s">
        <v>45</v>
      </c>
      <c r="I44" s="49" t="s">
        <v>45</v>
      </c>
      <c r="J44" s="39" t="s">
        <v>42</v>
      </c>
      <c r="K44" s="50">
        <v>0</v>
      </c>
      <c r="L44" s="51" t="s">
        <v>45</v>
      </c>
      <c r="M44" s="51" t="s">
        <v>45</v>
      </c>
      <c r="N44" s="30">
        <f t="shared" si="9"/>
        <v>0</v>
      </c>
      <c r="O44" s="30">
        <f t="shared" si="7"/>
        <v>0</v>
      </c>
      <c r="P44" s="30">
        <f t="shared" si="8"/>
        <v>0</v>
      </c>
    </row>
    <row r="45" spans="2:18" ht="12.75" customHeight="1">
      <c r="B45" s="48">
        <v>11</v>
      </c>
      <c r="C45" s="42" t="s">
        <v>15</v>
      </c>
      <c r="D45" s="36" t="s">
        <v>5</v>
      </c>
      <c r="E45" s="36">
        <v>7</v>
      </c>
      <c r="F45" s="37">
        <v>464</v>
      </c>
      <c r="G45" s="37">
        <v>464</v>
      </c>
      <c r="H45" s="49" t="s">
        <v>45</v>
      </c>
      <c r="I45" s="49" t="s">
        <v>45</v>
      </c>
      <c r="J45" s="39" t="s">
        <v>42</v>
      </c>
      <c r="K45" s="50">
        <v>0</v>
      </c>
      <c r="L45" s="51" t="s">
        <v>45</v>
      </c>
      <c r="M45" s="51" t="s">
        <v>45</v>
      </c>
      <c r="N45" s="30">
        <f t="shared" si="9"/>
        <v>0</v>
      </c>
      <c r="O45" s="30">
        <f t="shared" si="7"/>
        <v>0</v>
      </c>
      <c r="P45" s="30">
        <f t="shared" si="8"/>
        <v>0</v>
      </c>
    </row>
    <row r="46" spans="2:18" ht="12.75" customHeight="1">
      <c r="B46" s="48">
        <v>12</v>
      </c>
      <c r="C46" s="42" t="s">
        <v>16</v>
      </c>
      <c r="D46" s="36" t="s">
        <v>5</v>
      </c>
      <c r="E46" s="36">
        <v>4</v>
      </c>
      <c r="F46" s="37">
        <v>2137</v>
      </c>
      <c r="G46" s="37">
        <v>2137</v>
      </c>
      <c r="H46" s="49" t="s">
        <v>45</v>
      </c>
      <c r="I46" s="49" t="s">
        <v>45</v>
      </c>
      <c r="J46" s="39" t="s">
        <v>42</v>
      </c>
      <c r="K46" s="50">
        <v>0</v>
      </c>
      <c r="L46" s="51" t="s">
        <v>45</v>
      </c>
      <c r="M46" s="51" t="s">
        <v>45</v>
      </c>
      <c r="N46" s="30">
        <f t="shared" si="9"/>
        <v>0</v>
      </c>
      <c r="O46" s="30">
        <f t="shared" si="7"/>
        <v>0</v>
      </c>
      <c r="P46" s="30">
        <f t="shared" si="8"/>
        <v>0</v>
      </c>
      <c r="R46" s="18"/>
    </row>
    <row r="47" spans="2:18" ht="12.75" customHeight="1">
      <c r="B47" s="48">
        <v>13</v>
      </c>
      <c r="C47" s="43" t="s">
        <v>17</v>
      </c>
      <c r="D47" s="36" t="s">
        <v>5</v>
      </c>
      <c r="E47" s="36">
        <v>35</v>
      </c>
      <c r="F47" s="37">
        <v>16463</v>
      </c>
      <c r="G47" s="37">
        <v>16463</v>
      </c>
      <c r="H47" s="49" t="s">
        <v>45</v>
      </c>
      <c r="I47" s="49" t="s">
        <v>45</v>
      </c>
      <c r="J47" s="39" t="s">
        <v>42</v>
      </c>
      <c r="K47" s="50">
        <v>0</v>
      </c>
      <c r="L47" s="51" t="s">
        <v>45</v>
      </c>
      <c r="M47" s="51" t="s">
        <v>45</v>
      </c>
      <c r="N47" s="30">
        <f t="shared" si="9"/>
        <v>0</v>
      </c>
      <c r="O47" s="30">
        <f t="shared" si="7"/>
        <v>0</v>
      </c>
      <c r="P47" s="30">
        <f t="shared" si="8"/>
        <v>0</v>
      </c>
    </row>
    <row r="48" spans="2:18" ht="12.75" customHeight="1">
      <c r="B48" s="48">
        <v>14</v>
      </c>
      <c r="C48" s="42" t="s">
        <v>18</v>
      </c>
      <c r="D48" s="36" t="s">
        <v>5</v>
      </c>
      <c r="E48" s="36">
        <v>1</v>
      </c>
      <c r="F48" s="37">
        <v>311</v>
      </c>
      <c r="G48" s="37">
        <v>311</v>
      </c>
      <c r="H48" s="49" t="s">
        <v>45</v>
      </c>
      <c r="I48" s="49" t="s">
        <v>45</v>
      </c>
      <c r="J48" s="39" t="s">
        <v>42</v>
      </c>
      <c r="K48" s="50">
        <v>0</v>
      </c>
      <c r="L48" s="51" t="s">
        <v>45</v>
      </c>
      <c r="M48" s="51" t="s">
        <v>45</v>
      </c>
      <c r="N48" s="30">
        <f t="shared" si="9"/>
        <v>0</v>
      </c>
      <c r="O48" s="30">
        <f t="shared" si="7"/>
        <v>0</v>
      </c>
      <c r="P48" s="30">
        <f t="shared" si="8"/>
        <v>0</v>
      </c>
    </row>
    <row r="49" spans="2:16">
      <c r="B49" s="48">
        <v>15</v>
      </c>
      <c r="C49" s="43" t="s">
        <v>19</v>
      </c>
      <c r="D49" s="36" t="s">
        <v>5</v>
      </c>
      <c r="E49" s="36">
        <v>9</v>
      </c>
      <c r="F49" s="37">
        <v>2546</v>
      </c>
      <c r="G49" s="37">
        <v>2546</v>
      </c>
      <c r="H49" s="49" t="s">
        <v>45</v>
      </c>
      <c r="I49" s="49" t="s">
        <v>45</v>
      </c>
      <c r="J49" s="39" t="s">
        <v>42</v>
      </c>
      <c r="K49" s="50">
        <v>0</v>
      </c>
      <c r="L49" s="51" t="s">
        <v>45</v>
      </c>
      <c r="M49" s="51" t="s">
        <v>45</v>
      </c>
      <c r="N49" s="30">
        <f t="shared" si="9"/>
        <v>0</v>
      </c>
      <c r="O49" s="30">
        <f t="shared" si="7"/>
        <v>0</v>
      </c>
      <c r="P49" s="30">
        <f t="shared" si="8"/>
        <v>0</v>
      </c>
    </row>
    <row r="50" spans="2:16">
      <c r="B50" s="48">
        <v>16</v>
      </c>
      <c r="C50" s="42" t="s">
        <v>20</v>
      </c>
      <c r="D50" s="36" t="s">
        <v>5</v>
      </c>
      <c r="E50" s="36">
        <v>5</v>
      </c>
      <c r="F50" s="37">
        <v>963</v>
      </c>
      <c r="G50" s="37">
        <v>963</v>
      </c>
      <c r="H50" s="49" t="s">
        <v>45</v>
      </c>
      <c r="I50" s="49" t="s">
        <v>45</v>
      </c>
      <c r="J50" s="39" t="s">
        <v>42</v>
      </c>
      <c r="K50" s="50">
        <v>0</v>
      </c>
      <c r="L50" s="51" t="s">
        <v>45</v>
      </c>
      <c r="M50" s="51" t="s">
        <v>45</v>
      </c>
      <c r="N50" s="30">
        <f t="shared" si="9"/>
        <v>0</v>
      </c>
      <c r="O50" s="30">
        <f t="shared" si="7"/>
        <v>0</v>
      </c>
      <c r="P50" s="30">
        <f t="shared" si="8"/>
        <v>0</v>
      </c>
    </row>
    <row r="51" spans="2:16">
      <c r="B51" s="48">
        <v>17</v>
      </c>
      <c r="C51" s="42" t="s">
        <v>21</v>
      </c>
      <c r="D51" s="36" t="s">
        <v>5</v>
      </c>
      <c r="E51" s="36">
        <v>40</v>
      </c>
      <c r="F51" s="37">
        <v>8501</v>
      </c>
      <c r="G51" s="37">
        <v>8501</v>
      </c>
      <c r="H51" s="49" t="s">
        <v>45</v>
      </c>
      <c r="I51" s="49" t="s">
        <v>45</v>
      </c>
      <c r="J51" s="39" t="s">
        <v>42</v>
      </c>
      <c r="K51" s="50">
        <v>0</v>
      </c>
      <c r="L51" s="51" t="s">
        <v>45</v>
      </c>
      <c r="M51" s="51" t="s">
        <v>45</v>
      </c>
      <c r="N51" s="30">
        <f t="shared" si="9"/>
        <v>0</v>
      </c>
      <c r="O51" s="30">
        <f t="shared" si="7"/>
        <v>0</v>
      </c>
      <c r="P51" s="30">
        <f t="shared" si="8"/>
        <v>0</v>
      </c>
    </row>
    <row r="52" spans="2:16">
      <c r="B52" s="48">
        <v>18</v>
      </c>
      <c r="C52" s="42" t="s">
        <v>22</v>
      </c>
      <c r="D52" s="36" t="s">
        <v>5</v>
      </c>
      <c r="E52" s="36">
        <v>2</v>
      </c>
      <c r="F52" s="37">
        <v>1603</v>
      </c>
      <c r="G52" s="37">
        <v>1603</v>
      </c>
      <c r="H52" s="49" t="s">
        <v>45</v>
      </c>
      <c r="I52" s="49" t="s">
        <v>45</v>
      </c>
      <c r="J52" s="39" t="s">
        <v>42</v>
      </c>
      <c r="K52" s="50">
        <v>0</v>
      </c>
      <c r="L52" s="51" t="s">
        <v>45</v>
      </c>
      <c r="M52" s="51" t="s">
        <v>45</v>
      </c>
      <c r="N52" s="30">
        <f t="shared" si="9"/>
        <v>0</v>
      </c>
      <c r="O52" s="30">
        <f t="shared" si="7"/>
        <v>0</v>
      </c>
      <c r="P52" s="30">
        <f t="shared" si="8"/>
        <v>0</v>
      </c>
    </row>
    <row r="53" spans="2:16">
      <c r="B53" s="48">
        <v>19</v>
      </c>
      <c r="C53" s="42" t="s">
        <v>23</v>
      </c>
      <c r="D53" s="37" t="s">
        <v>24</v>
      </c>
      <c r="E53" s="36">
        <v>600</v>
      </c>
      <c r="F53" s="37">
        <v>1097341</v>
      </c>
      <c r="G53" s="45">
        <v>272359</v>
      </c>
      <c r="H53" s="25">
        <v>149860</v>
      </c>
      <c r="I53" s="25">
        <v>675122</v>
      </c>
      <c r="J53" s="26" t="s">
        <v>43</v>
      </c>
      <c r="K53" s="50">
        <v>0</v>
      </c>
      <c r="L53" s="50">
        <v>0</v>
      </c>
      <c r="M53" s="50">
        <v>0</v>
      </c>
      <c r="N53" s="30">
        <f>(G53*K53)+(H53*L53)+(I53*M53)</f>
        <v>0</v>
      </c>
      <c r="O53" s="30">
        <f t="shared" si="7"/>
        <v>0</v>
      </c>
      <c r="P53" s="30">
        <f t="shared" si="8"/>
        <v>0</v>
      </c>
    </row>
    <row r="54" spans="2:16">
      <c r="B54" s="48">
        <v>20</v>
      </c>
      <c r="C54" s="42" t="s">
        <v>25</v>
      </c>
      <c r="D54" s="37" t="s">
        <v>24</v>
      </c>
      <c r="E54" s="36">
        <v>400</v>
      </c>
      <c r="F54" s="37">
        <v>528778</v>
      </c>
      <c r="G54" s="45">
        <v>159593</v>
      </c>
      <c r="H54" s="25">
        <v>64857</v>
      </c>
      <c r="I54" s="25">
        <v>304328</v>
      </c>
      <c r="J54" s="26" t="s">
        <v>43</v>
      </c>
      <c r="K54" s="50">
        <v>0</v>
      </c>
      <c r="L54" s="50">
        <v>0</v>
      </c>
      <c r="M54" s="50">
        <v>0</v>
      </c>
      <c r="N54" s="30">
        <f t="shared" ref="N54:N55" si="10">(G54*K54)+(H54*L54)+(I54*M54)</f>
        <v>0</v>
      </c>
      <c r="O54" s="30">
        <f t="shared" si="7"/>
        <v>0</v>
      </c>
      <c r="P54" s="30">
        <f t="shared" si="8"/>
        <v>0</v>
      </c>
    </row>
    <row r="55" spans="2:16">
      <c r="B55" s="48">
        <v>21</v>
      </c>
      <c r="C55" s="42" t="s">
        <v>26</v>
      </c>
      <c r="D55" s="37" t="s">
        <v>24</v>
      </c>
      <c r="E55" s="36">
        <v>200</v>
      </c>
      <c r="F55" s="37">
        <v>451816</v>
      </c>
      <c r="G55" s="45">
        <v>143822</v>
      </c>
      <c r="H55" s="25">
        <v>52050</v>
      </c>
      <c r="I55" s="25">
        <v>255944</v>
      </c>
      <c r="J55" s="26" t="s">
        <v>43</v>
      </c>
      <c r="K55" s="50">
        <v>0</v>
      </c>
      <c r="L55" s="50">
        <v>0</v>
      </c>
      <c r="M55" s="50">
        <v>0</v>
      </c>
      <c r="N55" s="30">
        <f t="shared" si="10"/>
        <v>0</v>
      </c>
      <c r="O55" s="30">
        <f t="shared" si="7"/>
        <v>0</v>
      </c>
      <c r="P55" s="30">
        <f t="shared" si="8"/>
        <v>0</v>
      </c>
    </row>
    <row r="56" spans="2:16">
      <c r="B56" s="48">
        <v>22</v>
      </c>
      <c r="C56" s="42" t="s">
        <v>27</v>
      </c>
      <c r="D56" s="37" t="s">
        <v>28</v>
      </c>
      <c r="E56" s="36">
        <v>70</v>
      </c>
      <c r="F56" s="37">
        <v>113311</v>
      </c>
      <c r="G56" s="37">
        <v>113311</v>
      </c>
      <c r="H56" s="49" t="s">
        <v>45</v>
      </c>
      <c r="I56" s="49" t="s">
        <v>45</v>
      </c>
      <c r="J56" s="26" t="s">
        <v>43</v>
      </c>
      <c r="K56" s="50">
        <v>0</v>
      </c>
      <c r="L56" s="51" t="s">
        <v>45</v>
      </c>
      <c r="M56" s="51" t="s">
        <v>45</v>
      </c>
      <c r="N56" s="30">
        <f>G56*K56</f>
        <v>0</v>
      </c>
      <c r="O56" s="30">
        <f t="shared" si="7"/>
        <v>0</v>
      </c>
      <c r="P56" s="30">
        <f t="shared" si="8"/>
        <v>0</v>
      </c>
    </row>
    <row r="57" spans="2:16">
      <c r="B57" s="48">
        <v>23</v>
      </c>
      <c r="C57" s="42" t="s">
        <v>29</v>
      </c>
      <c r="D57" s="37" t="s">
        <v>5</v>
      </c>
      <c r="E57" s="36">
        <v>28</v>
      </c>
      <c r="F57" s="37">
        <v>15118</v>
      </c>
      <c r="G57" s="37">
        <v>15118</v>
      </c>
      <c r="H57" s="49" t="s">
        <v>45</v>
      </c>
      <c r="I57" s="49" t="s">
        <v>45</v>
      </c>
      <c r="J57" s="26" t="s">
        <v>43</v>
      </c>
      <c r="K57" s="50">
        <v>0</v>
      </c>
      <c r="L57" s="51" t="s">
        <v>45</v>
      </c>
      <c r="M57" s="51" t="s">
        <v>45</v>
      </c>
      <c r="N57" s="30">
        <f t="shared" ref="N57:N59" si="11">G57*K57</f>
        <v>0</v>
      </c>
      <c r="O57" s="30">
        <f t="shared" si="7"/>
        <v>0</v>
      </c>
      <c r="P57" s="30">
        <f t="shared" si="8"/>
        <v>0</v>
      </c>
    </row>
    <row r="58" spans="2:16">
      <c r="B58" s="48">
        <v>24</v>
      </c>
      <c r="C58" s="42" t="s">
        <v>30</v>
      </c>
      <c r="D58" s="37" t="s">
        <v>28</v>
      </c>
      <c r="E58" s="36">
        <v>49</v>
      </c>
      <c r="F58" s="37">
        <v>33900</v>
      </c>
      <c r="G58" s="37">
        <v>33900</v>
      </c>
      <c r="H58" s="49" t="s">
        <v>45</v>
      </c>
      <c r="I58" s="49" t="s">
        <v>45</v>
      </c>
      <c r="J58" s="26" t="s">
        <v>43</v>
      </c>
      <c r="K58" s="50">
        <v>0</v>
      </c>
      <c r="L58" s="51" t="s">
        <v>45</v>
      </c>
      <c r="M58" s="51" t="s">
        <v>45</v>
      </c>
      <c r="N58" s="30">
        <f t="shared" si="11"/>
        <v>0</v>
      </c>
      <c r="O58" s="30">
        <f t="shared" si="7"/>
        <v>0</v>
      </c>
      <c r="P58" s="30">
        <f t="shared" si="8"/>
        <v>0</v>
      </c>
    </row>
    <row r="59" spans="2:16">
      <c r="B59" s="48">
        <v>25</v>
      </c>
      <c r="C59" s="42" t="s">
        <v>31</v>
      </c>
      <c r="D59" s="37" t="s">
        <v>28</v>
      </c>
      <c r="E59" s="36">
        <v>150</v>
      </c>
      <c r="F59" s="37">
        <v>154552</v>
      </c>
      <c r="G59" s="37">
        <v>154552</v>
      </c>
      <c r="H59" s="49" t="s">
        <v>45</v>
      </c>
      <c r="I59" s="49" t="s">
        <v>45</v>
      </c>
      <c r="J59" s="26" t="s">
        <v>43</v>
      </c>
      <c r="K59" s="50">
        <v>0</v>
      </c>
      <c r="L59" s="51" t="s">
        <v>45</v>
      </c>
      <c r="M59" s="51" t="s">
        <v>45</v>
      </c>
      <c r="N59" s="30">
        <f t="shared" si="11"/>
        <v>0</v>
      </c>
      <c r="O59" s="30">
        <f t="shared" si="7"/>
        <v>0</v>
      </c>
      <c r="P59" s="30">
        <f t="shared" si="8"/>
        <v>0</v>
      </c>
    </row>
    <row r="60" spans="2:16">
      <c r="B60" s="48">
        <v>26</v>
      </c>
      <c r="C60" s="42" t="s">
        <v>32</v>
      </c>
      <c r="D60" s="37" t="s">
        <v>24</v>
      </c>
      <c r="E60" s="46">
        <v>103</v>
      </c>
      <c r="F60" s="37">
        <v>33049</v>
      </c>
      <c r="G60" s="25">
        <v>8031</v>
      </c>
      <c r="H60" s="25">
        <v>4543</v>
      </c>
      <c r="I60" s="25">
        <v>20475</v>
      </c>
      <c r="J60" s="26" t="s">
        <v>43</v>
      </c>
      <c r="K60" s="50">
        <v>0</v>
      </c>
      <c r="L60" s="50">
        <v>0</v>
      </c>
      <c r="M60" s="50">
        <v>0</v>
      </c>
      <c r="N60" s="30">
        <f t="shared" ref="N60" si="12">(G60*K60)+(H60*L60)+(I60*M60)</f>
        <v>0</v>
      </c>
      <c r="O60" s="30">
        <f t="shared" si="7"/>
        <v>0</v>
      </c>
      <c r="P60" s="30">
        <f t="shared" si="8"/>
        <v>0</v>
      </c>
    </row>
    <row r="61" spans="2:16">
      <c r="B61" s="111" t="s">
        <v>63</v>
      </c>
      <c r="C61" s="112"/>
      <c r="D61" s="112"/>
      <c r="E61" s="113"/>
      <c r="F61" s="67">
        <f>SUM(F35:F60)</f>
        <v>2490817</v>
      </c>
      <c r="G61" s="1"/>
      <c r="H61" s="1"/>
      <c r="I61" s="1"/>
      <c r="J61" s="20"/>
      <c r="K61" s="2"/>
      <c r="L61" s="2"/>
      <c r="M61" s="2"/>
      <c r="N61" s="47">
        <f>SUM(N35:N60)</f>
        <v>0</v>
      </c>
      <c r="O61" s="47">
        <f t="shared" ref="O61:P61" si="13">SUM(O35:O60)</f>
        <v>0</v>
      </c>
      <c r="P61" s="47">
        <f t="shared" si="13"/>
        <v>0</v>
      </c>
    </row>
    <row r="62" spans="2:16" ht="15.75" customHeight="1">
      <c r="B62" s="106" t="s">
        <v>53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 ht="43.5" customHeight="1">
      <c r="B63" s="74" t="s">
        <v>0</v>
      </c>
      <c r="C63" s="75" t="s">
        <v>1</v>
      </c>
      <c r="D63" s="76" t="s">
        <v>2</v>
      </c>
      <c r="E63" s="76" t="s">
        <v>36</v>
      </c>
      <c r="F63" s="77" t="s">
        <v>65</v>
      </c>
      <c r="G63" s="77"/>
      <c r="H63" s="77"/>
      <c r="I63" s="77"/>
      <c r="J63" s="79" t="s">
        <v>3</v>
      </c>
      <c r="K63" s="80" t="s">
        <v>50</v>
      </c>
      <c r="L63" s="80"/>
      <c r="M63" s="80"/>
      <c r="N63" s="78" t="s">
        <v>37</v>
      </c>
      <c r="O63" s="78" t="s">
        <v>39</v>
      </c>
      <c r="P63" s="78" t="s">
        <v>38</v>
      </c>
    </row>
    <row r="64" spans="2:16" ht="89.25" customHeight="1">
      <c r="B64" s="74"/>
      <c r="C64" s="75"/>
      <c r="D64" s="76"/>
      <c r="E64" s="76"/>
      <c r="F64" s="32" t="s">
        <v>46</v>
      </c>
      <c r="G64" s="33" t="s">
        <v>47</v>
      </c>
      <c r="H64" s="33" t="s">
        <v>48</v>
      </c>
      <c r="I64" s="33" t="s">
        <v>49</v>
      </c>
      <c r="J64" s="79"/>
      <c r="K64" s="33" t="s">
        <v>47</v>
      </c>
      <c r="L64" s="33" t="s">
        <v>48</v>
      </c>
      <c r="M64" s="33" t="s">
        <v>49</v>
      </c>
      <c r="N64" s="78"/>
      <c r="O64" s="78"/>
      <c r="P64" s="78"/>
    </row>
    <row r="65" spans="2:16" ht="12.75" customHeight="1">
      <c r="B65" s="48">
        <v>1</v>
      </c>
      <c r="C65" s="35" t="s">
        <v>4</v>
      </c>
      <c r="D65" s="36" t="s">
        <v>5</v>
      </c>
      <c r="E65" s="36">
        <v>30</v>
      </c>
      <c r="F65" s="36">
        <v>6643</v>
      </c>
      <c r="G65" s="36">
        <v>6643</v>
      </c>
      <c r="H65" s="51" t="s">
        <v>45</v>
      </c>
      <c r="I65" s="51" t="s">
        <v>45</v>
      </c>
      <c r="J65" s="39" t="s">
        <v>42</v>
      </c>
      <c r="K65" s="50">
        <v>0</v>
      </c>
      <c r="L65" s="51" t="s">
        <v>45</v>
      </c>
      <c r="M65" s="51" t="s">
        <v>45</v>
      </c>
      <c r="N65" s="30">
        <f>(G65*K65)</f>
        <v>0</v>
      </c>
      <c r="O65" s="30">
        <f>0.23*N65</f>
        <v>0</v>
      </c>
      <c r="P65" s="30">
        <f>N65+O65</f>
        <v>0</v>
      </c>
    </row>
    <row r="66" spans="2:16" ht="12.75" customHeight="1">
      <c r="B66" s="48">
        <v>2</v>
      </c>
      <c r="C66" s="42" t="s">
        <v>6</v>
      </c>
      <c r="D66" s="36" t="s">
        <v>5</v>
      </c>
      <c r="E66" s="36">
        <v>1</v>
      </c>
      <c r="F66" s="37">
        <v>1</v>
      </c>
      <c r="G66" s="36">
        <v>1</v>
      </c>
      <c r="H66" s="51" t="s">
        <v>45</v>
      </c>
      <c r="I66" s="51" t="s">
        <v>45</v>
      </c>
      <c r="J66" s="39" t="s">
        <v>42</v>
      </c>
      <c r="K66" s="50">
        <v>0</v>
      </c>
      <c r="L66" s="51" t="s">
        <v>45</v>
      </c>
      <c r="M66" s="51" t="s">
        <v>45</v>
      </c>
      <c r="N66" s="30">
        <f>(G66*K66)</f>
        <v>0</v>
      </c>
      <c r="O66" s="30">
        <f t="shared" ref="O66:O90" si="14">0.23*N66</f>
        <v>0</v>
      </c>
      <c r="P66" s="30">
        <f t="shared" ref="P66:P90" si="15">N66+O66</f>
        <v>0</v>
      </c>
    </row>
    <row r="67" spans="2:16" ht="12.75" customHeight="1">
      <c r="B67" s="48">
        <v>3</v>
      </c>
      <c r="C67" s="42" t="s">
        <v>7</v>
      </c>
      <c r="D67" s="36" t="s">
        <v>5</v>
      </c>
      <c r="E67" s="36">
        <v>1</v>
      </c>
      <c r="F67" s="36">
        <v>899</v>
      </c>
      <c r="G67" s="36">
        <v>899</v>
      </c>
      <c r="H67" s="51" t="s">
        <v>45</v>
      </c>
      <c r="I67" s="51" t="s">
        <v>45</v>
      </c>
      <c r="J67" s="39" t="s">
        <v>42</v>
      </c>
      <c r="K67" s="50">
        <v>0</v>
      </c>
      <c r="L67" s="51" t="s">
        <v>45</v>
      </c>
      <c r="M67" s="51" t="s">
        <v>45</v>
      </c>
      <c r="N67" s="30">
        <f t="shared" ref="N67:N82" si="16">(G67*K67)</f>
        <v>0</v>
      </c>
      <c r="O67" s="30">
        <f t="shared" si="14"/>
        <v>0</v>
      </c>
      <c r="P67" s="30">
        <f t="shared" si="15"/>
        <v>0</v>
      </c>
    </row>
    <row r="68" spans="2:16">
      <c r="B68" s="48">
        <v>4</v>
      </c>
      <c r="C68" s="42" t="s">
        <v>8</v>
      </c>
      <c r="D68" s="36" t="s">
        <v>5</v>
      </c>
      <c r="E68" s="36">
        <v>1</v>
      </c>
      <c r="F68" s="36">
        <v>1209</v>
      </c>
      <c r="G68" s="36">
        <v>1209</v>
      </c>
      <c r="H68" s="51" t="s">
        <v>45</v>
      </c>
      <c r="I68" s="51" t="s">
        <v>45</v>
      </c>
      <c r="J68" s="39" t="s">
        <v>42</v>
      </c>
      <c r="K68" s="50">
        <v>0</v>
      </c>
      <c r="L68" s="51" t="s">
        <v>45</v>
      </c>
      <c r="M68" s="51" t="s">
        <v>45</v>
      </c>
      <c r="N68" s="30">
        <f t="shared" si="16"/>
        <v>0</v>
      </c>
      <c r="O68" s="30">
        <f t="shared" si="14"/>
        <v>0</v>
      </c>
      <c r="P68" s="30">
        <f t="shared" si="15"/>
        <v>0</v>
      </c>
    </row>
    <row r="69" spans="2:16">
      <c r="B69" s="48">
        <v>5</v>
      </c>
      <c r="C69" s="42" t="s">
        <v>9</v>
      </c>
      <c r="D69" s="36" t="s">
        <v>5</v>
      </c>
      <c r="E69" s="36">
        <v>18</v>
      </c>
      <c r="F69" s="36">
        <v>5988</v>
      </c>
      <c r="G69" s="36">
        <v>5988</v>
      </c>
      <c r="H69" s="51" t="s">
        <v>45</v>
      </c>
      <c r="I69" s="51" t="s">
        <v>45</v>
      </c>
      <c r="J69" s="39" t="s">
        <v>42</v>
      </c>
      <c r="K69" s="50">
        <v>0</v>
      </c>
      <c r="L69" s="51" t="s">
        <v>45</v>
      </c>
      <c r="M69" s="51" t="s">
        <v>45</v>
      </c>
      <c r="N69" s="30">
        <f t="shared" si="16"/>
        <v>0</v>
      </c>
      <c r="O69" s="30">
        <f t="shared" si="14"/>
        <v>0</v>
      </c>
      <c r="P69" s="30">
        <f t="shared" si="15"/>
        <v>0</v>
      </c>
    </row>
    <row r="70" spans="2:16">
      <c r="B70" s="48">
        <v>6</v>
      </c>
      <c r="C70" s="42" t="s">
        <v>10</v>
      </c>
      <c r="D70" s="36" t="s">
        <v>5</v>
      </c>
      <c r="E70" s="36">
        <v>6</v>
      </c>
      <c r="F70" s="36">
        <v>855</v>
      </c>
      <c r="G70" s="46">
        <v>855</v>
      </c>
      <c r="H70" s="51" t="s">
        <v>45</v>
      </c>
      <c r="I70" s="51" t="s">
        <v>45</v>
      </c>
      <c r="J70" s="39" t="s">
        <v>42</v>
      </c>
      <c r="K70" s="50">
        <v>0</v>
      </c>
      <c r="L70" s="51" t="s">
        <v>45</v>
      </c>
      <c r="M70" s="51" t="s">
        <v>45</v>
      </c>
      <c r="N70" s="30">
        <f t="shared" si="16"/>
        <v>0</v>
      </c>
      <c r="O70" s="30">
        <f t="shared" si="14"/>
        <v>0</v>
      </c>
      <c r="P70" s="30">
        <f t="shared" si="15"/>
        <v>0</v>
      </c>
    </row>
    <row r="71" spans="2:16" ht="12.75" customHeight="1">
      <c r="B71" s="48">
        <v>7</v>
      </c>
      <c r="C71" s="42" t="s">
        <v>11</v>
      </c>
      <c r="D71" s="37" t="s">
        <v>5</v>
      </c>
      <c r="E71" s="37">
        <v>5</v>
      </c>
      <c r="F71" s="37">
        <v>4357</v>
      </c>
      <c r="G71" s="45">
        <v>4357</v>
      </c>
      <c r="H71" s="51" t="s">
        <v>45</v>
      </c>
      <c r="I71" s="51" t="s">
        <v>45</v>
      </c>
      <c r="J71" s="39" t="s">
        <v>42</v>
      </c>
      <c r="K71" s="50">
        <v>0</v>
      </c>
      <c r="L71" s="51" t="s">
        <v>45</v>
      </c>
      <c r="M71" s="51" t="s">
        <v>45</v>
      </c>
      <c r="N71" s="30">
        <f t="shared" si="16"/>
        <v>0</v>
      </c>
      <c r="O71" s="30">
        <f t="shared" si="14"/>
        <v>0</v>
      </c>
      <c r="P71" s="30">
        <f t="shared" si="15"/>
        <v>0</v>
      </c>
    </row>
    <row r="72" spans="2:16" ht="12.75" customHeight="1">
      <c r="B72" s="48">
        <v>8</v>
      </c>
      <c r="C72" s="42" t="s">
        <v>12</v>
      </c>
      <c r="D72" s="36" t="s">
        <v>5</v>
      </c>
      <c r="E72" s="36">
        <v>5</v>
      </c>
      <c r="F72" s="36">
        <v>2488</v>
      </c>
      <c r="G72" s="36">
        <v>2488</v>
      </c>
      <c r="H72" s="51" t="s">
        <v>45</v>
      </c>
      <c r="I72" s="51" t="s">
        <v>45</v>
      </c>
      <c r="J72" s="39" t="s">
        <v>42</v>
      </c>
      <c r="K72" s="50">
        <v>0</v>
      </c>
      <c r="L72" s="51" t="s">
        <v>45</v>
      </c>
      <c r="M72" s="51" t="s">
        <v>45</v>
      </c>
      <c r="N72" s="30">
        <f t="shared" si="16"/>
        <v>0</v>
      </c>
      <c r="O72" s="30">
        <f t="shared" si="14"/>
        <v>0</v>
      </c>
      <c r="P72" s="30">
        <f t="shared" si="15"/>
        <v>0</v>
      </c>
    </row>
    <row r="73" spans="2:16">
      <c r="B73" s="48">
        <v>9</v>
      </c>
      <c r="C73" s="42" t="s">
        <v>13</v>
      </c>
      <c r="D73" s="36" t="s">
        <v>5</v>
      </c>
      <c r="E73" s="36">
        <v>6</v>
      </c>
      <c r="F73" s="36">
        <v>2274</v>
      </c>
      <c r="G73" s="36">
        <v>2274</v>
      </c>
      <c r="H73" s="51" t="s">
        <v>45</v>
      </c>
      <c r="I73" s="51" t="s">
        <v>45</v>
      </c>
      <c r="J73" s="39" t="s">
        <v>42</v>
      </c>
      <c r="K73" s="50">
        <v>0</v>
      </c>
      <c r="L73" s="51" t="s">
        <v>45</v>
      </c>
      <c r="M73" s="51" t="s">
        <v>45</v>
      </c>
      <c r="N73" s="30">
        <f t="shared" si="16"/>
        <v>0</v>
      </c>
      <c r="O73" s="30">
        <f t="shared" si="14"/>
        <v>0</v>
      </c>
      <c r="P73" s="30">
        <f t="shared" si="15"/>
        <v>0</v>
      </c>
    </row>
    <row r="74" spans="2:16">
      <c r="B74" s="48">
        <v>10</v>
      </c>
      <c r="C74" s="42" t="s">
        <v>14</v>
      </c>
      <c r="D74" s="36" t="s">
        <v>5</v>
      </c>
      <c r="E74" s="36">
        <v>30</v>
      </c>
      <c r="F74" s="36">
        <v>5250</v>
      </c>
      <c r="G74" s="36">
        <v>5250</v>
      </c>
      <c r="H74" s="51" t="s">
        <v>45</v>
      </c>
      <c r="I74" s="51" t="s">
        <v>45</v>
      </c>
      <c r="J74" s="39" t="s">
        <v>42</v>
      </c>
      <c r="K74" s="50">
        <v>0</v>
      </c>
      <c r="L74" s="51" t="s">
        <v>45</v>
      </c>
      <c r="M74" s="51" t="s">
        <v>45</v>
      </c>
      <c r="N74" s="30">
        <f t="shared" si="16"/>
        <v>0</v>
      </c>
      <c r="O74" s="30">
        <f t="shared" si="14"/>
        <v>0</v>
      </c>
      <c r="P74" s="30">
        <f t="shared" si="15"/>
        <v>0</v>
      </c>
    </row>
    <row r="75" spans="2:16" ht="12.75" customHeight="1">
      <c r="B75" s="48">
        <v>11</v>
      </c>
      <c r="C75" s="42" t="s">
        <v>15</v>
      </c>
      <c r="D75" s="36" t="s">
        <v>5</v>
      </c>
      <c r="E75" s="36">
        <v>7</v>
      </c>
      <c r="F75" s="36">
        <v>464</v>
      </c>
      <c r="G75" s="36">
        <v>464</v>
      </c>
      <c r="H75" s="51" t="s">
        <v>45</v>
      </c>
      <c r="I75" s="51" t="s">
        <v>45</v>
      </c>
      <c r="J75" s="39" t="s">
        <v>42</v>
      </c>
      <c r="K75" s="50">
        <v>0</v>
      </c>
      <c r="L75" s="51" t="s">
        <v>45</v>
      </c>
      <c r="M75" s="51" t="s">
        <v>45</v>
      </c>
      <c r="N75" s="30">
        <f t="shared" si="16"/>
        <v>0</v>
      </c>
      <c r="O75" s="30">
        <f t="shared" si="14"/>
        <v>0</v>
      </c>
      <c r="P75" s="30">
        <f t="shared" si="15"/>
        <v>0</v>
      </c>
    </row>
    <row r="76" spans="2:16" ht="12.75" customHeight="1">
      <c r="B76" s="48">
        <v>12</v>
      </c>
      <c r="C76" s="42" t="s">
        <v>16</v>
      </c>
      <c r="D76" s="36" t="s">
        <v>5</v>
      </c>
      <c r="E76" s="36">
        <v>4</v>
      </c>
      <c r="F76" s="36">
        <v>2137</v>
      </c>
      <c r="G76" s="36">
        <v>2137</v>
      </c>
      <c r="H76" s="51" t="s">
        <v>45</v>
      </c>
      <c r="I76" s="51" t="s">
        <v>45</v>
      </c>
      <c r="J76" s="39" t="s">
        <v>42</v>
      </c>
      <c r="K76" s="50">
        <v>0</v>
      </c>
      <c r="L76" s="51" t="s">
        <v>45</v>
      </c>
      <c r="M76" s="51" t="s">
        <v>45</v>
      </c>
      <c r="N76" s="30">
        <f t="shared" si="16"/>
        <v>0</v>
      </c>
      <c r="O76" s="30">
        <f t="shared" si="14"/>
        <v>0</v>
      </c>
      <c r="P76" s="30">
        <f t="shared" si="15"/>
        <v>0</v>
      </c>
    </row>
    <row r="77" spans="2:16" ht="12.75" customHeight="1">
      <c r="B77" s="48">
        <v>13</v>
      </c>
      <c r="C77" s="43" t="s">
        <v>17</v>
      </c>
      <c r="D77" s="36" t="s">
        <v>5</v>
      </c>
      <c r="E77" s="36">
        <v>35</v>
      </c>
      <c r="F77" s="36">
        <v>16463</v>
      </c>
      <c r="G77" s="36">
        <v>16463</v>
      </c>
      <c r="H77" s="51" t="s">
        <v>45</v>
      </c>
      <c r="I77" s="51" t="s">
        <v>45</v>
      </c>
      <c r="J77" s="39" t="s">
        <v>42</v>
      </c>
      <c r="K77" s="50">
        <v>0</v>
      </c>
      <c r="L77" s="51" t="s">
        <v>45</v>
      </c>
      <c r="M77" s="51" t="s">
        <v>45</v>
      </c>
      <c r="N77" s="30">
        <f t="shared" si="16"/>
        <v>0</v>
      </c>
      <c r="O77" s="30">
        <f t="shared" si="14"/>
        <v>0</v>
      </c>
      <c r="P77" s="30">
        <f t="shared" si="15"/>
        <v>0</v>
      </c>
    </row>
    <row r="78" spans="2:16" ht="12.75" customHeight="1">
      <c r="B78" s="48">
        <v>14</v>
      </c>
      <c r="C78" s="42" t="s">
        <v>18</v>
      </c>
      <c r="D78" s="36" t="s">
        <v>5</v>
      </c>
      <c r="E78" s="36">
        <v>1</v>
      </c>
      <c r="F78" s="36">
        <v>311</v>
      </c>
      <c r="G78" s="36">
        <v>311</v>
      </c>
      <c r="H78" s="51" t="s">
        <v>45</v>
      </c>
      <c r="I78" s="51" t="s">
        <v>45</v>
      </c>
      <c r="J78" s="39" t="s">
        <v>42</v>
      </c>
      <c r="K78" s="50">
        <v>0</v>
      </c>
      <c r="L78" s="51" t="s">
        <v>45</v>
      </c>
      <c r="M78" s="51" t="s">
        <v>45</v>
      </c>
      <c r="N78" s="30">
        <f t="shared" si="16"/>
        <v>0</v>
      </c>
      <c r="O78" s="30">
        <f t="shared" si="14"/>
        <v>0</v>
      </c>
      <c r="P78" s="30">
        <f t="shared" si="15"/>
        <v>0</v>
      </c>
    </row>
    <row r="79" spans="2:16">
      <c r="B79" s="48">
        <v>15</v>
      </c>
      <c r="C79" s="43" t="s">
        <v>19</v>
      </c>
      <c r="D79" s="36" t="s">
        <v>5</v>
      </c>
      <c r="E79" s="36">
        <v>9</v>
      </c>
      <c r="F79" s="36">
        <v>2546</v>
      </c>
      <c r="G79" s="36">
        <v>2546</v>
      </c>
      <c r="H79" s="51" t="s">
        <v>45</v>
      </c>
      <c r="I79" s="51" t="s">
        <v>45</v>
      </c>
      <c r="J79" s="39" t="s">
        <v>42</v>
      </c>
      <c r="K79" s="50">
        <v>0</v>
      </c>
      <c r="L79" s="51" t="s">
        <v>45</v>
      </c>
      <c r="M79" s="51" t="s">
        <v>45</v>
      </c>
      <c r="N79" s="30">
        <f t="shared" si="16"/>
        <v>0</v>
      </c>
      <c r="O79" s="30">
        <f t="shared" si="14"/>
        <v>0</v>
      </c>
      <c r="P79" s="30">
        <f t="shared" si="15"/>
        <v>0</v>
      </c>
    </row>
    <row r="80" spans="2:16">
      <c r="B80" s="48">
        <v>16</v>
      </c>
      <c r="C80" s="42" t="s">
        <v>20</v>
      </c>
      <c r="D80" s="36" t="s">
        <v>5</v>
      </c>
      <c r="E80" s="36">
        <v>5</v>
      </c>
      <c r="F80" s="36">
        <v>963</v>
      </c>
      <c r="G80" s="36">
        <v>963</v>
      </c>
      <c r="H80" s="51" t="s">
        <v>45</v>
      </c>
      <c r="I80" s="51" t="s">
        <v>45</v>
      </c>
      <c r="J80" s="39" t="s">
        <v>42</v>
      </c>
      <c r="K80" s="50">
        <v>0</v>
      </c>
      <c r="L80" s="51" t="s">
        <v>45</v>
      </c>
      <c r="M80" s="51" t="s">
        <v>45</v>
      </c>
      <c r="N80" s="30">
        <f t="shared" si="16"/>
        <v>0</v>
      </c>
      <c r="O80" s="30">
        <f t="shared" si="14"/>
        <v>0</v>
      </c>
      <c r="P80" s="30">
        <f t="shared" si="15"/>
        <v>0</v>
      </c>
    </row>
    <row r="81" spans="2:16">
      <c r="B81" s="48">
        <v>17</v>
      </c>
      <c r="C81" s="42" t="s">
        <v>21</v>
      </c>
      <c r="D81" s="36" t="s">
        <v>5</v>
      </c>
      <c r="E81" s="36">
        <v>40</v>
      </c>
      <c r="F81" s="36">
        <v>8501</v>
      </c>
      <c r="G81" s="36">
        <v>8501</v>
      </c>
      <c r="H81" s="51" t="s">
        <v>45</v>
      </c>
      <c r="I81" s="51" t="s">
        <v>45</v>
      </c>
      <c r="J81" s="39" t="s">
        <v>42</v>
      </c>
      <c r="K81" s="50">
        <v>0</v>
      </c>
      <c r="L81" s="51" t="s">
        <v>45</v>
      </c>
      <c r="M81" s="51" t="s">
        <v>45</v>
      </c>
      <c r="N81" s="30">
        <f t="shared" si="16"/>
        <v>0</v>
      </c>
      <c r="O81" s="30">
        <f t="shared" si="14"/>
        <v>0</v>
      </c>
      <c r="P81" s="30">
        <f t="shared" si="15"/>
        <v>0</v>
      </c>
    </row>
    <row r="82" spans="2:16">
      <c r="B82" s="48">
        <v>18</v>
      </c>
      <c r="C82" s="42" t="s">
        <v>22</v>
      </c>
      <c r="D82" s="36" t="s">
        <v>5</v>
      </c>
      <c r="E82" s="36">
        <v>2</v>
      </c>
      <c r="F82" s="36">
        <v>1603</v>
      </c>
      <c r="G82" s="36">
        <v>1603</v>
      </c>
      <c r="H82" s="51" t="s">
        <v>45</v>
      </c>
      <c r="I82" s="51" t="s">
        <v>45</v>
      </c>
      <c r="J82" s="39" t="s">
        <v>42</v>
      </c>
      <c r="K82" s="50">
        <v>0</v>
      </c>
      <c r="L82" s="51" t="s">
        <v>45</v>
      </c>
      <c r="M82" s="51" t="s">
        <v>45</v>
      </c>
      <c r="N82" s="30">
        <f t="shared" si="16"/>
        <v>0</v>
      </c>
      <c r="O82" s="30">
        <f t="shared" si="14"/>
        <v>0</v>
      </c>
      <c r="P82" s="30">
        <f t="shared" si="15"/>
        <v>0</v>
      </c>
    </row>
    <row r="83" spans="2:16">
      <c r="B83" s="48">
        <v>19</v>
      </c>
      <c r="C83" s="42" t="s">
        <v>23</v>
      </c>
      <c r="D83" s="37" t="s">
        <v>24</v>
      </c>
      <c r="E83" s="36">
        <v>600</v>
      </c>
      <c r="F83" s="36">
        <v>1097341</v>
      </c>
      <c r="G83" s="52">
        <v>272359</v>
      </c>
      <c r="H83" s="53">
        <v>149860</v>
      </c>
      <c r="I83" s="53">
        <v>675122</v>
      </c>
      <c r="J83" s="26" t="s">
        <v>43</v>
      </c>
      <c r="K83" s="50">
        <v>0</v>
      </c>
      <c r="L83" s="50">
        <v>0</v>
      </c>
      <c r="M83" s="50">
        <v>0</v>
      </c>
      <c r="N83" s="30">
        <f>(G83*K83)+(H83*L83)+(I83*M83)</f>
        <v>0</v>
      </c>
      <c r="O83" s="30">
        <f t="shared" si="14"/>
        <v>0</v>
      </c>
      <c r="P83" s="30">
        <f t="shared" si="15"/>
        <v>0</v>
      </c>
    </row>
    <row r="84" spans="2:16">
      <c r="B84" s="48">
        <v>20</v>
      </c>
      <c r="C84" s="42" t="s">
        <v>25</v>
      </c>
      <c r="D84" s="37" t="s">
        <v>24</v>
      </c>
      <c r="E84" s="36">
        <v>400</v>
      </c>
      <c r="F84" s="36">
        <v>528778</v>
      </c>
      <c r="G84" s="52">
        <v>159593</v>
      </c>
      <c r="H84" s="53">
        <v>64857</v>
      </c>
      <c r="I84" s="53">
        <v>304328</v>
      </c>
      <c r="J84" s="26" t="s">
        <v>43</v>
      </c>
      <c r="K84" s="50">
        <v>0</v>
      </c>
      <c r="L84" s="50">
        <v>0</v>
      </c>
      <c r="M84" s="50">
        <v>0</v>
      </c>
      <c r="N84" s="30">
        <f t="shared" ref="N84:N85" si="17">(G84*K84)+(H84*L84)+(I84*M84)</f>
        <v>0</v>
      </c>
      <c r="O84" s="30">
        <f t="shared" si="14"/>
        <v>0</v>
      </c>
      <c r="P84" s="30">
        <f t="shared" si="15"/>
        <v>0</v>
      </c>
    </row>
    <row r="85" spans="2:16">
      <c r="B85" s="48">
        <v>21</v>
      </c>
      <c r="C85" s="42" t="s">
        <v>26</v>
      </c>
      <c r="D85" s="37" t="s">
        <v>24</v>
      </c>
      <c r="E85" s="36">
        <v>200</v>
      </c>
      <c r="F85" s="36">
        <v>451816</v>
      </c>
      <c r="G85" s="52">
        <v>143822</v>
      </c>
      <c r="H85" s="53">
        <v>52050</v>
      </c>
      <c r="I85" s="53">
        <v>255944</v>
      </c>
      <c r="J85" s="26" t="s">
        <v>43</v>
      </c>
      <c r="K85" s="50">
        <v>0</v>
      </c>
      <c r="L85" s="50">
        <v>0</v>
      </c>
      <c r="M85" s="50">
        <v>0</v>
      </c>
      <c r="N85" s="30">
        <f t="shared" si="17"/>
        <v>0</v>
      </c>
      <c r="O85" s="30">
        <f t="shared" si="14"/>
        <v>0</v>
      </c>
      <c r="P85" s="30">
        <f t="shared" si="15"/>
        <v>0</v>
      </c>
    </row>
    <row r="86" spans="2:16">
      <c r="B86" s="48">
        <v>22</v>
      </c>
      <c r="C86" s="42" t="s">
        <v>27</v>
      </c>
      <c r="D86" s="37" t="s">
        <v>28</v>
      </c>
      <c r="E86" s="36">
        <v>70</v>
      </c>
      <c r="F86" s="36">
        <v>113311</v>
      </c>
      <c r="G86" s="44">
        <v>113311</v>
      </c>
      <c r="H86" s="51" t="s">
        <v>45</v>
      </c>
      <c r="I86" s="51" t="s">
        <v>45</v>
      </c>
      <c r="J86" s="26" t="s">
        <v>43</v>
      </c>
      <c r="K86" s="50">
        <v>0</v>
      </c>
      <c r="L86" s="51" t="s">
        <v>45</v>
      </c>
      <c r="M86" s="51" t="s">
        <v>45</v>
      </c>
      <c r="N86" s="30">
        <f>G86*K86</f>
        <v>0</v>
      </c>
      <c r="O86" s="30">
        <f t="shared" si="14"/>
        <v>0</v>
      </c>
      <c r="P86" s="30">
        <f t="shared" si="15"/>
        <v>0</v>
      </c>
    </row>
    <row r="87" spans="2:16">
      <c r="B87" s="48">
        <v>23</v>
      </c>
      <c r="C87" s="42" t="s">
        <v>29</v>
      </c>
      <c r="D87" s="37" t="s">
        <v>5</v>
      </c>
      <c r="E87" s="36">
        <v>28</v>
      </c>
      <c r="F87" s="36">
        <v>15118</v>
      </c>
      <c r="G87" s="44">
        <v>15118</v>
      </c>
      <c r="H87" s="51" t="s">
        <v>45</v>
      </c>
      <c r="I87" s="51" t="s">
        <v>45</v>
      </c>
      <c r="J87" s="26" t="s">
        <v>43</v>
      </c>
      <c r="K87" s="50">
        <v>0</v>
      </c>
      <c r="L87" s="51" t="s">
        <v>45</v>
      </c>
      <c r="M87" s="51" t="s">
        <v>45</v>
      </c>
      <c r="N87" s="30">
        <f t="shared" ref="N87:N89" si="18">G87*K87</f>
        <v>0</v>
      </c>
      <c r="O87" s="30">
        <f t="shared" si="14"/>
        <v>0</v>
      </c>
      <c r="P87" s="30">
        <f t="shared" si="15"/>
        <v>0</v>
      </c>
    </row>
    <row r="88" spans="2:16">
      <c r="B88" s="48">
        <v>24</v>
      </c>
      <c r="C88" s="42" t="s">
        <v>30</v>
      </c>
      <c r="D88" s="37" t="s">
        <v>28</v>
      </c>
      <c r="E88" s="36">
        <v>49</v>
      </c>
      <c r="F88" s="36">
        <v>33900</v>
      </c>
      <c r="G88" s="44">
        <v>33900</v>
      </c>
      <c r="H88" s="51" t="s">
        <v>45</v>
      </c>
      <c r="I88" s="51" t="s">
        <v>45</v>
      </c>
      <c r="J88" s="26" t="s">
        <v>43</v>
      </c>
      <c r="K88" s="50">
        <v>0</v>
      </c>
      <c r="L88" s="51" t="s">
        <v>45</v>
      </c>
      <c r="M88" s="51" t="s">
        <v>45</v>
      </c>
      <c r="N88" s="30">
        <f t="shared" si="18"/>
        <v>0</v>
      </c>
      <c r="O88" s="30">
        <f t="shared" si="14"/>
        <v>0</v>
      </c>
      <c r="P88" s="30">
        <f t="shared" si="15"/>
        <v>0</v>
      </c>
    </row>
    <row r="89" spans="2:16">
      <c r="B89" s="48">
        <v>25</v>
      </c>
      <c r="C89" s="42" t="s">
        <v>31</v>
      </c>
      <c r="D89" s="37" t="s">
        <v>28</v>
      </c>
      <c r="E89" s="36">
        <v>150</v>
      </c>
      <c r="F89" s="36">
        <v>154552</v>
      </c>
      <c r="G89" s="44">
        <v>154552</v>
      </c>
      <c r="H89" s="51" t="s">
        <v>45</v>
      </c>
      <c r="I89" s="51" t="s">
        <v>45</v>
      </c>
      <c r="J89" s="26" t="s">
        <v>43</v>
      </c>
      <c r="K89" s="50">
        <v>0</v>
      </c>
      <c r="L89" s="51" t="s">
        <v>45</v>
      </c>
      <c r="M89" s="51" t="s">
        <v>45</v>
      </c>
      <c r="N89" s="30">
        <f t="shared" si="18"/>
        <v>0</v>
      </c>
      <c r="O89" s="30">
        <f t="shared" si="14"/>
        <v>0</v>
      </c>
      <c r="P89" s="30">
        <f t="shared" si="15"/>
        <v>0</v>
      </c>
    </row>
    <row r="90" spans="2:16">
      <c r="B90" s="48">
        <v>26</v>
      </c>
      <c r="C90" s="42" t="s">
        <v>32</v>
      </c>
      <c r="D90" s="37" t="s">
        <v>24</v>
      </c>
      <c r="E90" s="46">
        <v>103</v>
      </c>
      <c r="F90" s="36">
        <v>33049</v>
      </c>
      <c r="G90" s="53">
        <v>8031</v>
      </c>
      <c r="H90" s="53">
        <v>4543</v>
      </c>
      <c r="I90" s="53">
        <v>20475</v>
      </c>
      <c r="J90" s="26" t="s">
        <v>43</v>
      </c>
      <c r="K90" s="50">
        <v>0</v>
      </c>
      <c r="L90" s="50">
        <v>0</v>
      </c>
      <c r="M90" s="50">
        <v>0</v>
      </c>
      <c r="N90" s="30">
        <f t="shared" ref="N90" si="19">(G90*K90)+(H90*L90)+(I90*M90)</f>
        <v>0</v>
      </c>
      <c r="O90" s="30">
        <f t="shared" si="14"/>
        <v>0</v>
      </c>
      <c r="P90" s="30">
        <f t="shared" si="15"/>
        <v>0</v>
      </c>
    </row>
    <row r="91" spans="2:16" ht="12" customHeight="1">
      <c r="B91" s="111" t="s">
        <v>63</v>
      </c>
      <c r="C91" s="112"/>
      <c r="D91" s="112"/>
      <c r="E91" s="113"/>
      <c r="F91" s="67">
        <f>SUM(F65:F90)</f>
        <v>2490817</v>
      </c>
      <c r="G91" s="1"/>
      <c r="H91" s="1"/>
      <c r="I91" s="1"/>
      <c r="J91" s="20"/>
      <c r="K91" s="2"/>
      <c r="L91" s="2"/>
      <c r="M91" s="2"/>
      <c r="N91" s="47">
        <f>SUM(N65:N90)</f>
        <v>0</v>
      </c>
      <c r="O91" s="47">
        <f t="shared" ref="O91:P91" si="20">SUM(O65:O90)</f>
        <v>0</v>
      </c>
      <c r="P91" s="47">
        <f t="shared" si="20"/>
        <v>0</v>
      </c>
    </row>
    <row r="92" spans="2:16" ht="39.75" customHeight="1">
      <c r="C92" s="110" t="s">
        <v>61</v>
      </c>
      <c r="D92" s="110"/>
      <c r="E92" s="110"/>
      <c r="F92" s="110"/>
      <c r="G92" s="110"/>
      <c r="H92" s="110"/>
      <c r="I92" s="110"/>
    </row>
    <row r="93" spans="2:16" ht="13.5" thickBot="1">
      <c r="E93" s="3"/>
      <c r="F93" s="3"/>
      <c r="G93" s="3"/>
      <c r="H93" s="3"/>
      <c r="I93" s="3"/>
    </row>
    <row r="94" spans="2:16" ht="15.75">
      <c r="B94" s="95" t="s">
        <v>57</v>
      </c>
      <c r="C94" s="95"/>
      <c r="D94" s="96" t="s">
        <v>56</v>
      </c>
      <c r="E94" s="96"/>
      <c r="F94" s="96"/>
      <c r="G94" s="96"/>
      <c r="H94" s="96"/>
      <c r="I94" s="96"/>
      <c r="J94" s="96"/>
      <c r="K94" s="91" t="s">
        <v>54</v>
      </c>
      <c r="L94" s="92"/>
      <c r="M94" s="93"/>
      <c r="N94" s="88" t="s">
        <v>55</v>
      </c>
      <c r="O94" s="89"/>
      <c r="P94" s="90"/>
    </row>
    <row r="95" spans="2:16" ht="42" customHeight="1">
      <c r="B95" s="95"/>
      <c r="C95" s="95"/>
      <c r="D95" s="97" t="s">
        <v>62</v>
      </c>
      <c r="E95" s="98"/>
      <c r="F95" s="98"/>
      <c r="G95" s="99"/>
      <c r="H95" s="54" t="s">
        <v>58</v>
      </c>
      <c r="I95" s="54" t="s">
        <v>33</v>
      </c>
      <c r="J95" s="54" t="s">
        <v>59</v>
      </c>
      <c r="K95" s="54" t="s">
        <v>58</v>
      </c>
      <c r="L95" s="54" t="s">
        <v>33</v>
      </c>
      <c r="M95" s="58" t="s">
        <v>59</v>
      </c>
      <c r="N95" s="61" t="s">
        <v>58</v>
      </c>
      <c r="O95" s="54" t="s">
        <v>33</v>
      </c>
      <c r="P95" s="63" t="s">
        <v>60</v>
      </c>
    </row>
    <row r="96" spans="2:16">
      <c r="B96" s="94" t="s">
        <v>40</v>
      </c>
      <c r="C96" s="94"/>
      <c r="D96" s="82">
        <v>2490817</v>
      </c>
      <c r="E96" s="83"/>
      <c r="F96" s="83"/>
      <c r="G96" s="84"/>
      <c r="H96" s="66">
        <v>0</v>
      </c>
      <c r="I96" s="55">
        <f>0.23*H96</f>
        <v>0</v>
      </c>
      <c r="J96" s="56">
        <f>H96+I96</f>
        <v>0</v>
      </c>
      <c r="K96" s="56">
        <f>N31</f>
        <v>0</v>
      </c>
      <c r="L96" s="56">
        <f>O31</f>
        <v>0</v>
      </c>
      <c r="M96" s="59">
        <f>P31</f>
        <v>0</v>
      </c>
      <c r="N96" s="62">
        <f>H96+K96</f>
        <v>0</v>
      </c>
      <c r="O96" s="65">
        <f>I96+L96</f>
        <v>0</v>
      </c>
      <c r="P96" s="64">
        <f>J96+M96</f>
        <v>0</v>
      </c>
    </row>
    <row r="97" spans="2:16">
      <c r="B97" s="94" t="s">
        <v>41</v>
      </c>
      <c r="C97" s="94"/>
      <c r="D97" s="82">
        <v>2490817</v>
      </c>
      <c r="E97" s="83"/>
      <c r="F97" s="83"/>
      <c r="G97" s="84"/>
      <c r="H97" s="66">
        <v>0</v>
      </c>
      <c r="I97" s="55">
        <f t="shared" ref="I97:I98" si="21">0.23*H97</f>
        <v>0</v>
      </c>
      <c r="J97" s="56">
        <f t="shared" ref="J97:J98" si="22">H97+I97</f>
        <v>0</v>
      </c>
      <c r="K97" s="56">
        <f>N61</f>
        <v>0</v>
      </c>
      <c r="L97" s="56">
        <f>O61</f>
        <v>0</v>
      </c>
      <c r="M97" s="59">
        <f>P61</f>
        <v>0</v>
      </c>
      <c r="N97" s="62">
        <f t="shared" ref="N97:N98" si="23">H97+K97</f>
        <v>0</v>
      </c>
      <c r="O97" s="65">
        <f t="shared" ref="O97:O98" si="24">I97+L97</f>
        <v>0</v>
      </c>
      <c r="P97" s="64">
        <f t="shared" ref="P97:P98" si="25">J97+M97</f>
        <v>0</v>
      </c>
    </row>
    <row r="98" spans="2:16" ht="13.5" thickBot="1">
      <c r="B98" s="94" t="s">
        <v>66</v>
      </c>
      <c r="C98" s="94"/>
      <c r="D98" s="82">
        <v>2490817</v>
      </c>
      <c r="E98" s="83"/>
      <c r="F98" s="83"/>
      <c r="G98" s="84"/>
      <c r="H98" s="66">
        <v>0</v>
      </c>
      <c r="I98" s="55">
        <f t="shared" si="21"/>
        <v>0</v>
      </c>
      <c r="J98" s="56">
        <f t="shared" si="22"/>
        <v>0</v>
      </c>
      <c r="K98" s="56">
        <f>N91</f>
        <v>0</v>
      </c>
      <c r="L98" s="56">
        <f t="shared" ref="L98:M98" si="26">O91</f>
        <v>0</v>
      </c>
      <c r="M98" s="59">
        <f t="shared" si="26"/>
        <v>0</v>
      </c>
      <c r="N98" s="62">
        <f t="shared" si="23"/>
        <v>0</v>
      </c>
      <c r="O98" s="65">
        <f t="shared" si="24"/>
        <v>0</v>
      </c>
      <c r="P98" s="64">
        <f t="shared" si="25"/>
        <v>0</v>
      </c>
    </row>
    <row r="99" spans="2:16" ht="13.5" thickBot="1">
      <c r="B99" s="1"/>
      <c r="C99" s="1"/>
      <c r="D99" s="85">
        <f>SUM(D96:G98)</f>
        <v>7472451</v>
      </c>
      <c r="E99" s="86"/>
      <c r="F99" s="86"/>
      <c r="G99" s="87"/>
      <c r="H99" s="57">
        <f>SUM(H96:H98)</f>
        <v>0</v>
      </c>
      <c r="I99" s="57">
        <f t="shared" ref="I99:P99" si="27">SUM(I96:I98)</f>
        <v>0</v>
      </c>
      <c r="J99" s="57">
        <f t="shared" si="27"/>
        <v>0</v>
      </c>
      <c r="K99" s="57">
        <f t="shared" si="27"/>
        <v>0</v>
      </c>
      <c r="L99" s="57">
        <f t="shared" si="27"/>
        <v>0</v>
      </c>
      <c r="M99" s="60">
        <f t="shared" si="27"/>
        <v>0</v>
      </c>
      <c r="N99" s="22">
        <f t="shared" si="27"/>
        <v>0</v>
      </c>
      <c r="O99" s="21">
        <f t="shared" si="27"/>
        <v>0</v>
      </c>
      <c r="P99" s="21">
        <f t="shared" si="27"/>
        <v>0</v>
      </c>
    </row>
    <row r="100" spans="2:16">
      <c r="D100" s="6"/>
      <c r="E100" s="3"/>
      <c r="F100" s="3"/>
      <c r="G100" s="3"/>
      <c r="H100" s="3"/>
      <c r="I100" s="3"/>
      <c r="N100" s="6"/>
      <c r="O100" s="6"/>
    </row>
    <row r="102" spans="2:16">
      <c r="C102" s="6"/>
      <c r="D102" s="6"/>
      <c r="E102" s="5"/>
      <c r="F102" s="5"/>
      <c r="G102" s="5"/>
      <c r="H102" s="5"/>
    </row>
    <row r="103" spans="2:16">
      <c r="C103" s="6"/>
      <c r="D103" s="6"/>
      <c r="E103" s="5"/>
      <c r="F103" s="5"/>
      <c r="G103" s="5"/>
      <c r="H103" s="5"/>
    </row>
    <row r="104" spans="2:16">
      <c r="C104" s="6"/>
      <c r="D104" s="6"/>
      <c r="E104" s="5"/>
      <c r="F104" s="5"/>
      <c r="G104" s="5"/>
      <c r="H104" s="5"/>
    </row>
    <row r="105" spans="2:16">
      <c r="H105" s="81" t="s">
        <v>34</v>
      </c>
      <c r="I105" s="81"/>
      <c r="J105" s="27"/>
      <c r="K105" s="27"/>
      <c r="L105" s="27"/>
      <c r="M105" s="27"/>
      <c r="N105" s="6"/>
    </row>
    <row r="106" spans="2:16">
      <c r="H106" s="14"/>
      <c r="I106" s="8"/>
      <c r="J106" s="8"/>
      <c r="K106" s="14"/>
      <c r="L106" s="14"/>
      <c r="M106" s="14"/>
    </row>
    <row r="107" spans="2:16" ht="13.5" thickBot="1">
      <c r="H107" s="14"/>
      <c r="I107" s="8"/>
      <c r="J107" s="8"/>
      <c r="K107" s="7"/>
      <c r="L107" s="7"/>
      <c r="M107" s="7"/>
    </row>
    <row r="108" spans="2:16" ht="13.5" thickBot="1">
      <c r="D108" s="28"/>
      <c r="H108" s="103" t="s">
        <v>35</v>
      </c>
      <c r="I108" s="103"/>
      <c r="J108" s="100"/>
      <c r="K108" s="101"/>
      <c r="L108" s="101"/>
      <c r="M108" s="102"/>
    </row>
    <row r="109" spans="2:16">
      <c r="B109" s="5"/>
    </row>
    <row r="110" spans="2:16">
      <c r="B110" s="5"/>
    </row>
    <row r="111" spans="2:16">
      <c r="B111" s="3"/>
    </row>
    <row r="112" spans="2:16">
      <c r="B112" s="3"/>
    </row>
    <row r="113" spans="2:17">
      <c r="B113" s="3"/>
    </row>
    <row r="121" spans="2:17" ht="15" customHeight="1"/>
    <row r="124" spans="2:17" ht="28.5" customHeight="1"/>
    <row r="125" spans="2:17" ht="52.5" customHeight="1"/>
    <row r="126" spans="2:17" ht="14.25" customHeight="1">
      <c r="Q126" s="6"/>
    </row>
    <row r="127" spans="2:17" ht="14.25" customHeight="1">
      <c r="Q127" s="6"/>
    </row>
    <row r="128" spans="2:17" ht="14.25" customHeight="1"/>
    <row r="129" ht="24" customHeight="1"/>
    <row r="132" ht="29.25" customHeight="1"/>
    <row r="133" ht="23.25" customHeight="1"/>
    <row r="134" ht="19.5" customHeight="1"/>
    <row r="135" ht="24" customHeight="1"/>
    <row r="136" ht="20.25" customHeight="1"/>
    <row r="138" ht="45" customHeight="1"/>
  </sheetData>
  <customSheetViews>
    <customSheetView guid="{6591686A-2DBD-42A4-A76F-04912167FBED}" scale="90" showPageBreaks="1" showGridLines="0" view="pageLayout">
      <selection activeCell="F155" sqref="F155"/>
      <pageMargins left="0.25" right="0.25" top="0.75" bottom="0.75" header="0.3" footer="0.3"/>
      <pageSetup orientation="landscape" r:id="rId1"/>
    </customSheetView>
  </customSheetViews>
  <mergeCells count="57">
    <mergeCell ref="B31:E31"/>
    <mergeCell ref="B61:E61"/>
    <mergeCell ref="B91:E91"/>
    <mergeCell ref="K3:M3"/>
    <mergeCell ref="C33:C34"/>
    <mergeCell ref="E3:E4"/>
    <mergeCell ref="D3:D4"/>
    <mergeCell ref="D63:D64"/>
    <mergeCell ref="E63:E64"/>
    <mergeCell ref="F63:I63"/>
    <mergeCell ref="J63:J64"/>
    <mergeCell ref="K63:M63"/>
    <mergeCell ref="O63:O64"/>
    <mergeCell ref="J108:M108"/>
    <mergeCell ref="H108:I108"/>
    <mergeCell ref="D1:F1"/>
    <mergeCell ref="B2:P2"/>
    <mergeCell ref="B62:P62"/>
    <mergeCell ref="B32:P32"/>
    <mergeCell ref="B1:C1"/>
    <mergeCell ref="C92:I92"/>
    <mergeCell ref="B3:B4"/>
    <mergeCell ref="J3:J4"/>
    <mergeCell ref="N3:N4"/>
    <mergeCell ref="O3:O4"/>
    <mergeCell ref="P3:P4"/>
    <mergeCell ref="C3:C4"/>
    <mergeCell ref="P33:P34"/>
    <mergeCell ref="N94:P94"/>
    <mergeCell ref="K94:M94"/>
    <mergeCell ref="B96:C96"/>
    <mergeCell ref="B97:C97"/>
    <mergeCell ref="B98:C98"/>
    <mergeCell ref="B94:C95"/>
    <mergeCell ref="D94:J94"/>
    <mergeCell ref="D95:G95"/>
    <mergeCell ref="H105:I105"/>
    <mergeCell ref="D96:G96"/>
    <mergeCell ref="D97:G97"/>
    <mergeCell ref="D98:G98"/>
    <mergeCell ref="D99:G99"/>
    <mergeCell ref="M1:N1"/>
    <mergeCell ref="O1:P1"/>
    <mergeCell ref="G1:L1"/>
    <mergeCell ref="B33:B34"/>
    <mergeCell ref="B63:B64"/>
    <mergeCell ref="C63:C64"/>
    <mergeCell ref="E33:E34"/>
    <mergeCell ref="F3:I3"/>
    <mergeCell ref="D33:D34"/>
    <mergeCell ref="P63:P64"/>
    <mergeCell ref="F33:I33"/>
    <mergeCell ref="J33:J34"/>
    <mergeCell ref="K33:M33"/>
    <mergeCell ref="N33:N34"/>
    <mergeCell ref="O33:O34"/>
    <mergeCell ref="N63:N64"/>
  </mergeCells>
  <pageMargins left="0.25" right="0.25" top="0.75" bottom="0.75" header="0.3" footer="0.3"/>
  <pageSetup paperSize="9" orientation="landscape" r:id="rId2"/>
  <headerFooter>
    <oddHeader>&amp;R&amp;"-,Pogrubiona kursywa"&amp;K0070C0&amp;[Załącznik nr 5 do swiz - Szczegółowy formular ofertowy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5 do swiz </vt:lpstr>
      <vt:lpstr>'Zał. nr 5 do swiz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Brygida Trybek</dc:creator>
  <cp:lastModifiedBy>alech</cp:lastModifiedBy>
  <cp:lastPrinted>2019-01-23T10:41:34Z</cp:lastPrinted>
  <dcterms:created xsi:type="dcterms:W3CDTF">2019-01-09T10:21:58Z</dcterms:created>
  <dcterms:modified xsi:type="dcterms:W3CDTF">2019-10-11T08:17:55Z</dcterms:modified>
</cp:coreProperties>
</file>